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2260" windowHeight="12645" tabRatio="599"/>
  </bookViews>
  <sheets>
    <sheet name="M. Macro Del." sheetId="15" r:id="rId1"/>
  </sheets>
  <definedNames>
    <definedName name="_xlnm._FilterDatabase" localSheetId="0" hidden="1">'M. Macro Del.'!$A$3:$DD$20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S20" i="15" l="1"/>
  <c r="CI20" i="15"/>
  <c r="CR25" i="15"/>
  <c r="CO24" i="15"/>
  <c r="CO23" i="15"/>
  <c r="CO25" i="15"/>
  <c r="CY5" i="15"/>
  <c r="CY6" i="15"/>
  <c r="CY15" i="15"/>
  <c r="CY4" i="15"/>
  <c r="CY14" i="15"/>
  <c r="CY7" i="15"/>
  <c r="CY8" i="15"/>
  <c r="CY9" i="15"/>
  <c r="CY10" i="15"/>
  <c r="CY11" i="15"/>
  <c r="CY12" i="15"/>
  <c r="CY13" i="15"/>
  <c r="CY17" i="15"/>
  <c r="CY18" i="15"/>
  <c r="CY20" i="15"/>
  <c r="CW20" i="15"/>
  <c r="CX20" i="15"/>
  <c r="CV20" i="15"/>
  <c r="BH20" i="15"/>
  <c r="CS5" i="15"/>
  <c r="CS6" i="15"/>
  <c r="CS7" i="15"/>
  <c r="CS8" i="15"/>
  <c r="CS9" i="15"/>
  <c r="CS10" i="15"/>
  <c r="CS11" i="15"/>
  <c r="CS12" i="15"/>
  <c r="CS13" i="15"/>
  <c r="CS14" i="15"/>
  <c r="CS15" i="15"/>
  <c r="CS16" i="15"/>
  <c r="CS17" i="15"/>
  <c r="CS18" i="15"/>
  <c r="CS19" i="15"/>
  <c r="CS4" i="15"/>
  <c r="CP5" i="15"/>
  <c r="CQ5" i="15"/>
  <c r="CP6" i="15"/>
  <c r="CQ6" i="15"/>
  <c r="CP7" i="15"/>
  <c r="CQ7" i="15"/>
  <c r="CP8" i="15"/>
  <c r="CQ8" i="15"/>
  <c r="CP9" i="15"/>
  <c r="CQ9" i="15"/>
  <c r="CP10" i="15"/>
  <c r="CQ10" i="15"/>
  <c r="CP11" i="15"/>
  <c r="CQ11" i="15"/>
  <c r="CP12" i="15"/>
  <c r="CQ12" i="15"/>
  <c r="CP13" i="15"/>
  <c r="CQ13" i="15"/>
  <c r="CP14" i="15"/>
  <c r="CQ14" i="15"/>
  <c r="CP15" i="15"/>
  <c r="CQ15" i="15"/>
  <c r="CP16" i="15"/>
  <c r="CQ16" i="15"/>
  <c r="CP17" i="15"/>
  <c r="CQ17" i="15"/>
  <c r="CP18" i="15"/>
  <c r="CQ18" i="15"/>
  <c r="CQ19" i="15"/>
  <c r="CP4" i="15"/>
  <c r="CQ4" i="15"/>
  <c r="CK25" i="15"/>
  <c r="CH25" i="15"/>
  <c r="CE25" i="15"/>
  <c r="BY25" i="15"/>
  <c r="BP25" i="15"/>
  <c r="BG25" i="15"/>
  <c r="AU25" i="15"/>
  <c r="AO25" i="15"/>
  <c r="AI25" i="15"/>
  <c r="AF25" i="15"/>
  <c r="AC25" i="15"/>
  <c r="N20" i="15"/>
  <c r="H25" i="15"/>
  <c r="H20" i="15"/>
  <c r="AJ25" i="15"/>
  <c r="AK25" i="15"/>
  <c r="AJ26" i="15"/>
  <c r="AK26" i="15"/>
  <c r="AG25" i="15"/>
  <c r="AH25" i="15"/>
  <c r="AG26" i="15"/>
  <c r="AH26" i="15"/>
  <c r="B20" i="15"/>
  <c r="B25" i="15"/>
  <c r="CM25" i="15"/>
  <c r="CL25" i="15"/>
  <c r="CL26" i="15"/>
  <c r="CM26" i="15"/>
  <c r="CJ25" i="15"/>
  <c r="CI25" i="15"/>
  <c r="CI26" i="15"/>
  <c r="CJ26" i="15"/>
  <c r="CG25" i="15"/>
  <c r="CF25" i="15"/>
  <c r="CF26" i="15"/>
  <c r="CG26" i="15"/>
  <c r="CA25" i="15"/>
  <c r="BZ25" i="15"/>
  <c r="BZ26" i="15"/>
  <c r="CA26" i="15"/>
  <c r="BU25" i="15"/>
  <c r="BT25" i="15"/>
  <c r="BT26" i="15"/>
  <c r="BU26" i="15"/>
  <c r="BR25" i="15"/>
  <c r="BQ25" i="15"/>
  <c r="BQ26" i="15"/>
  <c r="BR26" i="15"/>
  <c r="BI25" i="15"/>
  <c r="BH25" i="15"/>
  <c r="BH26" i="15"/>
  <c r="BI26" i="15"/>
  <c r="AW25" i="15"/>
  <c r="AV25" i="15"/>
  <c r="AV26" i="15"/>
  <c r="AW26" i="15"/>
  <c r="AQ25" i="15"/>
  <c r="AP25" i="15"/>
  <c r="AP26" i="15"/>
  <c r="AQ26" i="15"/>
  <c r="AE25" i="15"/>
  <c r="AD25" i="15"/>
  <c r="AD26" i="15"/>
  <c r="AE26" i="15"/>
  <c r="Y25" i="15"/>
  <c r="X25" i="15"/>
  <c r="X26" i="15"/>
  <c r="Y26" i="15"/>
  <c r="S25" i="15"/>
  <c r="R25" i="15"/>
  <c r="R26" i="15"/>
  <c r="S26" i="15"/>
  <c r="P25" i="15"/>
  <c r="O25" i="15"/>
  <c r="O26" i="15"/>
  <c r="P26" i="15"/>
  <c r="J25" i="15"/>
  <c r="I25" i="15"/>
  <c r="I26" i="15"/>
  <c r="J26" i="15"/>
  <c r="D25" i="15"/>
  <c r="C25" i="15"/>
  <c r="C26" i="15"/>
  <c r="D26" i="15"/>
  <c r="CS22" i="15"/>
  <c r="CS23" i="15"/>
  <c r="CS24" i="15"/>
  <c r="CS25" i="15"/>
  <c r="CR22" i="15"/>
  <c r="CR23" i="15"/>
  <c r="CR24" i="15"/>
  <c r="CP22" i="15"/>
  <c r="CP23" i="15"/>
  <c r="CP24" i="15"/>
  <c r="CP25" i="15"/>
  <c r="CO22" i="15"/>
  <c r="DA3" i="15"/>
  <c r="DB3" i="15"/>
  <c r="DC3" i="15"/>
  <c r="DD4" i="15"/>
  <c r="DD5" i="15"/>
  <c r="DD6" i="15"/>
  <c r="DD7" i="15"/>
  <c r="DD8" i="15"/>
  <c r="DD9" i="15"/>
  <c r="DD10" i="15"/>
  <c r="DD11" i="15"/>
  <c r="DD12" i="15"/>
  <c r="DD13" i="15"/>
  <c r="DD14" i="15"/>
  <c r="DD15" i="15"/>
  <c r="DD16" i="15"/>
  <c r="DD17" i="15"/>
  <c r="DD18" i="15"/>
  <c r="DD19" i="15"/>
  <c r="DD3" i="15"/>
  <c r="CR4" i="15"/>
  <c r="CZ4" i="15"/>
  <c r="CR5" i="15"/>
  <c r="CZ5" i="15"/>
  <c r="CR6" i="15"/>
  <c r="CZ6" i="15"/>
  <c r="CR7" i="15"/>
  <c r="CZ7" i="15"/>
  <c r="CR8" i="15"/>
  <c r="CZ8" i="15"/>
  <c r="CR9" i="15"/>
  <c r="CZ9" i="15"/>
  <c r="CR10" i="15"/>
  <c r="CZ10" i="15"/>
  <c r="CR11" i="15"/>
  <c r="CZ11" i="15"/>
  <c r="CR12" i="15"/>
  <c r="CZ12" i="15"/>
  <c r="CR13" i="15"/>
  <c r="CZ13" i="15"/>
  <c r="CR14" i="15"/>
  <c r="CZ14" i="15"/>
  <c r="CR15" i="15"/>
  <c r="CZ15" i="15"/>
  <c r="CR16" i="15"/>
  <c r="CZ16" i="15"/>
  <c r="CR17" i="15"/>
  <c r="CZ17" i="15"/>
  <c r="CR18" i="15"/>
  <c r="CZ18" i="15"/>
  <c r="CR19" i="15"/>
  <c r="CZ19" i="15"/>
  <c r="CZ3" i="15"/>
  <c r="CV3" i="15"/>
  <c r="CW3" i="15"/>
  <c r="CX3" i="15"/>
  <c r="CY16" i="15"/>
  <c r="CY19" i="15"/>
  <c r="CY3" i="15"/>
  <c r="CU4" i="15"/>
  <c r="CU5" i="15"/>
  <c r="CU6" i="15"/>
  <c r="CU7" i="15"/>
  <c r="CU8" i="15"/>
  <c r="CU9" i="15"/>
  <c r="CU10" i="15"/>
  <c r="CU11" i="15"/>
  <c r="CU12" i="15"/>
  <c r="CU13" i="15"/>
  <c r="CU14" i="15"/>
  <c r="CU15" i="15"/>
  <c r="CU16" i="15"/>
  <c r="CU17" i="15"/>
  <c r="CU18" i="15"/>
  <c r="CP19" i="15"/>
  <c r="CU19" i="15"/>
  <c r="CU3" i="15"/>
  <c r="CO4" i="15"/>
  <c r="CO5" i="15"/>
  <c r="CO6" i="15"/>
  <c r="CO7" i="15"/>
  <c r="CO8" i="15"/>
  <c r="CO9" i="15"/>
  <c r="CO10" i="15"/>
  <c r="CO11" i="15"/>
  <c r="CO12" i="15"/>
  <c r="CO13" i="15"/>
  <c r="CO14" i="15"/>
  <c r="CO15" i="15"/>
  <c r="CO16" i="15"/>
  <c r="CO17" i="15"/>
  <c r="CO18" i="15"/>
  <c r="CO19" i="15"/>
  <c r="CO3" i="15"/>
  <c r="CR20" i="15"/>
  <c r="CR3" i="15"/>
  <c r="CP20" i="15"/>
  <c r="CP3" i="15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X3" i="15"/>
  <c r="Y3" i="15"/>
  <c r="Z3" i="15"/>
  <c r="AA3" i="15"/>
  <c r="AB3" i="15"/>
  <c r="AC3" i="15"/>
  <c r="AD3" i="15"/>
  <c r="AE3" i="15"/>
  <c r="AF3" i="15"/>
  <c r="AG3" i="15"/>
  <c r="AH3" i="15"/>
  <c r="AI3" i="15"/>
  <c r="AJ3" i="15"/>
  <c r="AK3" i="15"/>
  <c r="AL3" i="15"/>
  <c r="AM3" i="15"/>
  <c r="AN3" i="15"/>
  <c r="AO3" i="15"/>
  <c r="AP3" i="15"/>
  <c r="AQ3" i="15"/>
  <c r="AR3" i="15"/>
  <c r="AS3" i="15"/>
  <c r="AT3" i="15"/>
  <c r="AU3" i="15"/>
  <c r="AV3" i="15"/>
  <c r="AW3" i="15"/>
  <c r="AX3" i="15"/>
  <c r="AY3" i="15"/>
  <c r="AZ3" i="15"/>
  <c r="BA3" i="15"/>
  <c r="BB3" i="15"/>
  <c r="BC3" i="15"/>
  <c r="BD3" i="15"/>
  <c r="BE3" i="15"/>
  <c r="BF3" i="15"/>
  <c r="BG3" i="15"/>
  <c r="BH3" i="15"/>
  <c r="BI3" i="15"/>
  <c r="BJ3" i="15"/>
  <c r="BK3" i="15"/>
  <c r="BL3" i="15"/>
  <c r="BM3" i="15"/>
  <c r="BN3" i="15"/>
  <c r="BO3" i="15"/>
  <c r="BP3" i="15"/>
  <c r="BQ3" i="15"/>
  <c r="BR3" i="15"/>
  <c r="BS3" i="15"/>
  <c r="BT3" i="15"/>
  <c r="BU3" i="15"/>
  <c r="BV3" i="15"/>
  <c r="BW3" i="15"/>
  <c r="BX3" i="15"/>
  <c r="BY3" i="15"/>
  <c r="BZ3" i="15"/>
  <c r="CA3" i="15"/>
  <c r="CB3" i="15"/>
  <c r="CC3" i="15"/>
  <c r="CD3" i="15"/>
  <c r="CE3" i="15"/>
  <c r="CF3" i="15"/>
  <c r="CG3" i="15"/>
  <c r="CH3" i="15"/>
  <c r="CI3" i="15"/>
  <c r="CJ3" i="15"/>
  <c r="CK3" i="15"/>
  <c r="CL3" i="15"/>
  <c r="CM3" i="15"/>
  <c r="B3" i="15"/>
  <c r="DA20" i="15"/>
  <c r="DB20" i="15"/>
  <c r="DC20" i="15"/>
  <c r="DD20" i="15"/>
  <c r="C20" i="15"/>
  <c r="X20" i="15"/>
  <c r="V20" i="15"/>
  <c r="U20" i="15"/>
  <c r="T20" i="15"/>
  <c r="CN20" i="15"/>
  <c r="CM20" i="15"/>
  <c r="CL20" i="15"/>
  <c r="CK20" i="15"/>
  <c r="CJ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R20" i="15"/>
  <c r="BQ20" i="15"/>
  <c r="BP20" i="15"/>
  <c r="BO20" i="15"/>
  <c r="BN20" i="15"/>
  <c r="BM20" i="15"/>
  <c r="BL20" i="15"/>
  <c r="BK20" i="15"/>
  <c r="BJ20" i="15"/>
  <c r="BI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W20" i="15"/>
  <c r="S20" i="15"/>
  <c r="R20" i="15"/>
  <c r="Q20" i="15"/>
  <c r="P20" i="15"/>
  <c r="O20" i="15"/>
  <c r="M20" i="15"/>
  <c r="L20" i="15"/>
  <c r="K20" i="15"/>
  <c r="J20" i="15"/>
  <c r="I20" i="15"/>
  <c r="G20" i="15"/>
  <c r="F20" i="15"/>
  <c r="E20" i="15"/>
  <c r="D20" i="15"/>
  <c r="CO20" i="15"/>
  <c r="CZ20" i="15"/>
  <c r="CU20" i="15"/>
</calcChain>
</file>

<file path=xl/sharedStrings.xml><?xml version="1.0" encoding="utf-8"?>
<sst xmlns="http://schemas.openxmlformats.org/spreadsheetml/2006/main" count="238" uniqueCount="71">
  <si>
    <t>1. Acceso a la Información</t>
  </si>
  <si>
    <t>2. Defender Derechos</t>
  </si>
  <si>
    <t>3. Igualdad y no Discriminación</t>
  </si>
  <si>
    <t>4. Libertad de Expresion</t>
  </si>
  <si>
    <t>5. Derechos Políticos</t>
  </si>
  <si>
    <t>6. Agua</t>
  </si>
  <si>
    <t>7. Alimentación</t>
  </si>
  <si>
    <t>8. Culturales</t>
  </si>
  <si>
    <t>9. Educación</t>
  </si>
  <si>
    <t>10. Medio Ambiente</t>
  </si>
  <si>
    <t>11. Movilidad</t>
  </si>
  <si>
    <t>12. Prevención y Reducción de Riesgos</t>
  </si>
  <si>
    <t>13. Salud</t>
  </si>
  <si>
    <t>14. Sexuales y reprtoductivos</t>
  </si>
  <si>
    <t>15. Trabajo y Laborales</t>
  </si>
  <si>
    <t>16. Vivienda Adecuada</t>
  </si>
  <si>
    <t>17. Accesoa a la Justicia</t>
  </si>
  <si>
    <t>18. Debido Proceso</t>
  </si>
  <si>
    <t>19. Integridad, libertad y Seguridad Personales</t>
  </si>
  <si>
    <t>20. Pueblos y Comunidades indígenas</t>
  </si>
  <si>
    <t>21. Personas Jóvenes</t>
  </si>
  <si>
    <t>22. Mujeres</t>
  </si>
  <si>
    <t>23. Niñas, Niños y Adolescentes</t>
  </si>
  <si>
    <t>24. Personas adultas mayores</t>
  </si>
  <si>
    <t>25. Personas con discapacidad</t>
  </si>
  <si>
    <t>26. Personas Migrantes</t>
  </si>
  <si>
    <t>27. Personas privadas de su libertad</t>
  </si>
  <si>
    <t>28. Victimas de Trata de Personas</t>
  </si>
  <si>
    <t>29. Poblaciones callejeras</t>
  </si>
  <si>
    <t>30. LGBTTTI</t>
  </si>
  <si>
    <t xml:space="preserve">Estrategias con documento probatorio </t>
  </si>
  <si>
    <t xml:space="preserve">Total reportadas </t>
  </si>
  <si>
    <t>Vinculación al PDHCDMX</t>
  </si>
  <si>
    <t>Ente Público</t>
  </si>
  <si>
    <t>Estrategias Asignadas</t>
  </si>
  <si>
    <t xml:space="preserve">Estrategias reportadas </t>
  </si>
  <si>
    <t>Estrategias con Probatorio</t>
  </si>
  <si>
    <t>Probatorio Remitido</t>
  </si>
  <si>
    <t>Álvaro Obregón</t>
  </si>
  <si>
    <t>Azcapotzalco</t>
  </si>
  <si>
    <t>Benito Juárez</t>
  </si>
  <si>
    <t>Coyoacán</t>
  </si>
  <si>
    <t>Cuauhtémoc</t>
  </si>
  <si>
    <t>Gustavo A. Madero</t>
  </si>
  <si>
    <t>Iztacalco</t>
  </si>
  <si>
    <t>Iztapalapa</t>
  </si>
  <si>
    <t>Magdalena Contreras</t>
  </si>
  <si>
    <t>Miguel Hidalgo</t>
  </si>
  <si>
    <t>Milpa Alta</t>
  </si>
  <si>
    <t>Tláhuac</t>
  </si>
  <si>
    <t>Tlalpan</t>
  </si>
  <si>
    <t xml:space="preserve">Venustiano Carranza. </t>
  </si>
  <si>
    <t xml:space="preserve">Xochimilco </t>
  </si>
  <si>
    <t>Reportadas en SIIMPLE</t>
  </si>
  <si>
    <t>% de Reportes remitidos</t>
  </si>
  <si>
    <t>% de Probatorios remitidos</t>
  </si>
  <si>
    <t>Estrategias reportadas en SIIMPLE</t>
  </si>
  <si>
    <t xml:space="preserve">Total reportados </t>
  </si>
  <si>
    <t>Valoraciones: Reportes y probatorios totales por capítulo del PDHCDMX</t>
  </si>
  <si>
    <t>Capítulos del PDHCDMX</t>
  </si>
  <si>
    <t>Alta</t>
  </si>
  <si>
    <t>Valoraciones Altas</t>
  </si>
  <si>
    <t>Media</t>
  </si>
  <si>
    <t>Valoraciones Medias</t>
  </si>
  <si>
    <t>Nula</t>
  </si>
  <si>
    <t>Valoraciones Nulas</t>
  </si>
  <si>
    <t>Totales:</t>
  </si>
  <si>
    <t>Reportes Totales</t>
  </si>
  <si>
    <t>Porcentajes</t>
  </si>
  <si>
    <r>
      <t>Totales</t>
    </r>
    <r>
      <rPr>
        <sz val="16"/>
        <color theme="1"/>
        <rFont val="Microsoft JhengHei"/>
        <family val="2"/>
      </rPr>
      <t xml:space="preserve"> </t>
    </r>
  </si>
  <si>
    <t>Cuajimalpa de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</si>
</sst>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Microsoft JhengHei"/>
      <family val="2"/>
    </font>
    <font>
      <b/>
      <sz val="11"/>
      <color theme="1"/>
      <name val="Microsoft JhengHei"/>
      <family val="2"/>
    </font>
    <font>
      <sz val="12"/>
      <color theme="1"/>
      <name val="Microsoft JhengHei"/>
      <family val="2"/>
    </font>
    <font>
      <sz val="11"/>
      <color theme="1"/>
      <name val="Microsoft JhengHei"/>
      <family val="2"/>
    </font>
    <font>
      <sz val="7"/>
      <color theme="1"/>
      <name val="Microsoft JhengHei"/>
      <family val="2"/>
    </font>
    <font>
      <sz val="12"/>
      <color rgb="FF000000"/>
      <name val="Microsoft JhengHei"/>
      <family val="2"/>
    </font>
    <font>
      <b/>
      <sz val="10"/>
      <color theme="1"/>
      <name val="Microsoft JhengHei"/>
      <family val="2"/>
    </font>
    <font>
      <b/>
      <sz val="13"/>
      <color theme="1"/>
      <name val="Microsoft JhengHei"/>
      <family val="2"/>
    </font>
    <font>
      <sz val="10"/>
      <color theme="1"/>
      <name val="Microsoft JhengHei"/>
      <family val="2"/>
    </font>
    <font>
      <b/>
      <sz val="20"/>
      <color theme="1"/>
      <name val="Microsoft JhengHei"/>
      <family val="2"/>
    </font>
    <font>
      <b/>
      <sz val="10.5"/>
      <color theme="1"/>
      <name val="Microsoft JhengHei"/>
      <family val="2"/>
    </font>
    <font>
      <b/>
      <sz val="8"/>
      <color theme="1"/>
      <name val="Microsoft JhengHei"/>
      <family val="2"/>
    </font>
    <font>
      <b/>
      <sz val="16"/>
      <color theme="1"/>
      <name val="Microsoft JhengHei"/>
      <family val="2"/>
    </font>
    <font>
      <b/>
      <sz val="14"/>
      <color theme="1"/>
      <name val="Microsoft JhengHei"/>
      <family val="2"/>
    </font>
    <font>
      <sz val="16"/>
      <color theme="1"/>
      <name val="Microsoft JhengHei"/>
      <family val="2"/>
    </font>
  </fonts>
  <fills count="1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/>
      <right style="hair">
        <color rgb="FFCC0066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hair">
        <color rgb="FFCC0066"/>
      </right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 style="hair">
        <color indexed="64"/>
      </bottom>
      <diagonal/>
    </border>
    <border>
      <left/>
      <right/>
      <top style="medium">
        <color rgb="FF0070C0"/>
      </top>
      <bottom style="hair">
        <color indexed="64"/>
      </bottom>
      <diagonal/>
    </border>
    <border>
      <left/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hair">
        <color rgb="FF0070C0"/>
      </left>
      <right/>
      <top style="medium">
        <color rgb="FF0070C0"/>
      </top>
      <bottom style="hair">
        <color indexed="64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top" textRotation="90" wrapText="1"/>
    </xf>
    <xf numFmtId="0" fontId="7" fillId="10" borderId="0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 wrapText="1"/>
    </xf>
    <xf numFmtId="0" fontId="1" fillId="10" borderId="15" xfId="0" applyFont="1" applyFill="1" applyBorder="1" applyAlignment="1">
      <alignment horizontal="center" vertical="center"/>
    </xf>
    <xf numFmtId="0" fontId="4" fillId="11" borderId="0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11" borderId="9" xfId="0" applyNumberFormat="1" applyFont="1" applyFill="1" applyBorder="1" applyAlignment="1" applyProtection="1">
      <alignment horizontal="center" vertical="center" wrapText="1"/>
    </xf>
    <xf numFmtId="0" fontId="4" fillId="11" borderId="8" xfId="0" applyNumberFormat="1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2" fontId="14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5" borderId="19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right" vertical="center"/>
    </xf>
    <xf numFmtId="0" fontId="13" fillId="8" borderId="19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2" fontId="1" fillId="14" borderId="25" xfId="0" applyNumberFormat="1" applyFont="1" applyFill="1" applyBorder="1" applyAlignment="1">
      <alignment horizontal="center" vertical="center"/>
    </xf>
    <xf numFmtId="2" fontId="1" fillId="14" borderId="2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4" fillId="15" borderId="9" xfId="0" applyFont="1" applyFill="1" applyBorder="1" applyAlignment="1">
      <alignment horizontal="center" vertical="top" textRotation="90" wrapText="1"/>
    </xf>
    <xf numFmtId="0" fontId="4" fillId="15" borderId="0" xfId="0" applyFont="1" applyFill="1" applyBorder="1" applyAlignment="1">
      <alignment horizontal="center" vertical="top" textRotation="90" wrapText="1"/>
    </xf>
    <xf numFmtId="0" fontId="4" fillId="15" borderId="8" xfId="0" applyFont="1" applyFill="1" applyBorder="1" applyAlignment="1">
      <alignment horizontal="center" vertical="top" textRotation="90" wrapText="1"/>
    </xf>
    <xf numFmtId="0" fontId="4" fillId="15" borderId="1" xfId="0" applyFont="1" applyFill="1" applyBorder="1" applyAlignment="1">
      <alignment horizontal="center" vertical="top" textRotation="90" wrapText="1"/>
    </xf>
    <xf numFmtId="0" fontId="4" fillId="15" borderId="7" xfId="0" applyFont="1" applyFill="1" applyBorder="1" applyAlignment="1">
      <alignment horizontal="center" vertical="top" textRotation="90" wrapText="1"/>
    </xf>
    <xf numFmtId="0" fontId="4" fillId="15" borderId="29" xfId="0" applyFont="1" applyFill="1" applyBorder="1" applyAlignment="1">
      <alignment horizontal="center" vertical="top" textRotation="90" wrapText="1"/>
    </xf>
    <xf numFmtId="0" fontId="4" fillId="15" borderId="30" xfId="0" applyFont="1" applyFill="1" applyBorder="1" applyAlignment="1">
      <alignment horizontal="center" vertical="top" textRotation="90" wrapText="1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11" borderId="5" xfId="0" applyNumberFormat="1" applyFont="1" applyFill="1" applyBorder="1" applyAlignment="1" applyProtection="1">
      <alignment horizontal="center" vertical="center" wrapText="1"/>
    </xf>
    <xf numFmtId="0" fontId="1" fillId="11" borderId="6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9" fillId="12" borderId="25" xfId="0" applyFont="1" applyFill="1" applyBorder="1" applyAlignment="1">
      <alignment horizontal="center" vertical="center" textRotation="90" wrapText="1"/>
    </xf>
    <xf numFmtId="0" fontId="9" fillId="12" borderId="15" xfId="0" applyFont="1" applyFill="1" applyBorder="1" applyAlignment="1">
      <alignment horizontal="center" vertical="center" textRotation="90" wrapText="1"/>
    </xf>
    <xf numFmtId="0" fontId="4" fillId="4" borderId="2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8" fillId="8" borderId="22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13" fillId="15" borderId="15" xfId="0" applyFont="1" applyFill="1" applyBorder="1" applyAlignment="1">
      <alignment horizontal="center" vertical="center" wrapText="1"/>
    </xf>
    <xf numFmtId="0" fontId="13" fillId="15" borderId="25" xfId="0" applyFont="1" applyFill="1" applyBorder="1" applyAlignment="1">
      <alignment horizontal="center" vertical="center" wrapText="1"/>
    </xf>
    <xf numFmtId="0" fontId="13" fillId="15" borderId="2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FF6699"/>
      <color rgb="FFFFCCFF"/>
      <color rgb="FFFF99FF"/>
      <color rgb="FF00FF00"/>
      <color rgb="FFFF7D7D"/>
      <color rgb="FFFF33CC"/>
      <color rgb="FF33CCFF"/>
      <color rgb="FFFF2F2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84667</xdr:rowOff>
    </xdr:from>
    <xdr:to>
      <xdr:col>0</xdr:col>
      <xdr:colOff>2605324</xdr:colOff>
      <xdr:row>1</xdr:row>
      <xdr:rowOff>645582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E1ED14-F4D3-47B5-A33B-98FD4F90AE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569"/>
        <a:stretch/>
      </xdr:blipFill>
      <xdr:spPr>
        <a:xfrm>
          <a:off x="31750" y="994834"/>
          <a:ext cx="2573574" cy="1100665"/>
        </a:xfrm>
        <a:prstGeom prst="rect">
          <a:avLst/>
        </a:prstGeom>
      </xdr:spPr>
    </xdr:pic>
    <xdr:clientData/>
  </xdr:twoCellAnchor>
  <xdr:twoCellAnchor editAs="oneCell">
    <xdr:from>
      <xdr:col>108</xdr:col>
      <xdr:colOff>132291</xdr:colOff>
      <xdr:row>0</xdr:row>
      <xdr:rowOff>0</xdr:rowOff>
    </xdr:from>
    <xdr:to>
      <xdr:col>110</xdr:col>
      <xdr:colOff>245561</xdr:colOff>
      <xdr:row>1</xdr:row>
      <xdr:rowOff>260350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6590D9E-02F9-4D94-814E-91DDC84F2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3208" y="0"/>
          <a:ext cx="163727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Matriz Implementación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9"/>
  <sheetViews>
    <sheetView tabSelected="1" zoomScale="90" zoomScaleNormal="90" zoomScalePageLayoutView="110" workbookViewId="0">
      <pane xSplit="1" ySplit="3" topLeftCell="CO7" activePane="bottomRight" state="frozen"/>
      <selection pane="topRight" activeCell="B1" sqref="B1"/>
      <selection pane="bottomLeft" activeCell="A5" sqref="A5"/>
      <selection pane="bottomRight" activeCell="CU20" sqref="CU20"/>
    </sheetView>
  </sheetViews>
  <sheetFormatPr baseColWidth="10" defaultColWidth="11.42578125" defaultRowHeight="15.75" x14ac:dyDescent="0.25"/>
  <cols>
    <col min="1" max="1" width="40.28515625" style="5" customWidth="1"/>
    <col min="2" max="91" width="8" style="10" customWidth="1"/>
    <col min="92" max="92" width="5.85546875" style="10" customWidth="1"/>
    <col min="93" max="97" width="11.42578125" style="10"/>
    <col min="98" max="98" width="6.42578125" style="10" customWidth="1"/>
    <col min="99" max="99" width="17" style="10" customWidth="1"/>
    <col min="100" max="100" width="6" style="10" customWidth="1"/>
    <col min="101" max="101" width="5.5703125" style="10" customWidth="1"/>
    <col min="102" max="102" width="5.42578125" style="10" customWidth="1"/>
    <col min="103" max="103" width="6.28515625" style="10" customWidth="1"/>
    <col min="104" max="104" width="12.28515625" style="10" customWidth="1"/>
    <col min="105" max="105" width="6.85546875" style="10" customWidth="1"/>
    <col min="106" max="106" width="6.28515625" style="10" customWidth="1"/>
    <col min="107" max="107" width="7.140625" style="10" customWidth="1"/>
    <col min="108" max="108" width="6.7109375" style="10" customWidth="1"/>
    <col min="109" max="16384" width="11.42578125" style="10"/>
  </cols>
  <sheetData>
    <row r="1" spans="1:108" ht="42.75" customHeight="1" thickBot="1" x14ac:dyDescent="0.3">
      <c r="A1" s="109" t="s">
        <v>33</v>
      </c>
      <c r="B1" s="116" t="s">
        <v>0</v>
      </c>
      <c r="C1" s="117"/>
      <c r="D1" s="118"/>
      <c r="E1" s="119" t="s">
        <v>1</v>
      </c>
      <c r="F1" s="117"/>
      <c r="G1" s="117"/>
      <c r="H1" s="116" t="s">
        <v>2</v>
      </c>
      <c r="I1" s="117"/>
      <c r="J1" s="118"/>
      <c r="K1" s="116" t="s">
        <v>3</v>
      </c>
      <c r="L1" s="117"/>
      <c r="M1" s="118"/>
      <c r="N1" s="116" t="s">
        <v>4</v>
      </c>
      <c r="O1" s="117"/>
      <c r="P1" s="118"/>
      <c r="Q1" s="116" t="s">
        <v>5</v>
      </c>
      <c r="R1" s="117"/>
      <c r="S1" s="118"/>
      <c r="T1" s="116" t="s">
        <v>6</v>
      </c>
      <c r="U1" s="117"/>
      <c r="V1" s="118"/>
      <c r="W1" s="116" t="s">
        <v>7</v>
      </c>
      <c r="X1" s="117"/>
      <c r="Y1" s="118"/>
      <c r="Z1" s="116" t="s">
        <v>8</v>
      </c>
      <c r="AA1" s="117"/>
      <c r="AB1" s="118"/>
      <c r="AC1" s="116" t="s">
        <v>9</v>
      </c>
      <c r="AD1" s="117"/>
      <c r="AE1" s="118"/>
      <c r="AF1" s="116" t="s">
        <v>10</v>
      </c>
      <c r="AG1" s="117"/>
      <c r="AH1" s="118"/>
      <c r="AI1" s="116" t="s">
        <v>11</v>
      </c>
      <c r="AJ1" s="117"/>
      <c r="AK1" s="118"/>
      <c r="AL1" s="116" t="s">
        <v>12</v>
      </c>
      <c r="AM1" s="117"/>
      <c r="AN1" s="118"/>
      <c r="AO1" s="116" t="s">
        <v>13</v>
      </c>
      <c r="AP1" s="117"/>
      <c r="AQ1" s="118"/>
      <c r="AR1" s="116" t="s">
        <v>14</v>
      </c>
      <c r="AS1" s="117"/>
      <c r="AT1" s="118"/>
      <c r="AU1" s="116" t="s">
        <v>15</v>
      </c>
      <c r="AV1" s="117"/>
      <c r="AW1" s="118"/>
      <c r="AX1" s="116" t="s">
        <v>16</v>
      </c>
      <c r="AY1" s="117"/>
      <c r="AZ1" s="118"/>
      <c r="BA1" s="116" t="s">
        <v>17</v>
      </c>
      <c r="BB1" s="117"/>
      <c r="BC1" s="118"/>
      <c r="BD1" s="116" t="s">
        <v>18</v>
      </c>
      <c r="BE1" s="117"/>
      <c r="BF1" s="118"/>
      <c r="BG1" s="116" t="s">
        <v>19</v>
      </c>
      <c r="BH1" s="117"/>
      <c r="BI1" s="118"/>
      <c r="BJ1" s="116" t="s">
        <v>20</v>
      </c>
      <c r="BK1" s="117"/>
      <c r="BL1" s="118"/>
      <c r="BM1" s="116" t="s">
        <v>21</v>
      </c>
      <c r="BN1" s="117"/>
      <c r="BO1" s="118"/>
      <c r="BP1" s="116" t="s">
        <v>22</v>
      </c>
      <c r="BQ1" s="117"/>
      <c r="BR1" s="118"/>
      <c r="BS1" s="116" t="s">
        <v>23</v>
      </c>
      <c r="BT1" s="117"/>
      <c r="BU1" s="118"/>
      <c r="BV1" s="116" t="s">
        <v>24</v>
      </c>
      <c r="BW1" s="117"/>
      <c r="BX1" s="118"/>
      <c r="BY1" s="116" t="s">
        <v>25</v>
      </c>
      <c r="BZ1" s="117"/>
      <c r="CA1" s="118"/>
      <c r="CB1" s="116" t="s">
        <v>26</v>
      </c>
      <c r="CC1" s="117"/>
      <c r="CD1" s="118"/>
      <c r="CE1" s="116" t="s">
        <v>27</v>
      </c>
      <c r="CF1" s="117"/>
      <c r="CG1" s="118"/>
      <c r="CH1" s="116" t="s">
        <v>28</v>
      </c>
      <c r="CI1" s="117"/>
      <c r="CJ1" s="118"/>
      <c r="CK1" s="116" t="s">
        <v>29</v>
      </c>
      <c r="CL1" s="117"/>
      <c r="CM1" s="118"/>
      <c r="CN1" s="123"/>
      <c r="CO1" s="120" t="s">
        <v>69</v>
      </c>
      <c r="CP1" s="121"/>
      <c r="CQ1" s="121"/>
      <c r="CR1" s="121"/>
      <c r="CS1" s="122"/>
      <c r="CT1" s="125"/>
      <c r="CU1" s="112" t="s">
        <v>56</v>
      </c>
      <c r="CV1" s="113"/>
      <c r="CW1" s="113"/>
      <c r="CX1" s="113"/>
      <c r="CY1" s="114"/>
      <c r="CZ1" s="113" t="s">
        <v>30</v>
      </c>
      <c r="DA1" s="113"/>
      <c r="DB1" s="113"/>
      <c r="DC1" s="113"/>
      <c r="DD1" s="114"/>
    </row>
    <row r="2" spans="1:108" ht="87" customHeight="1" thickBot="1" x14ac:dyDescent="0.3">
      <c r="A2" s="110"/>
      <c r="B2" s="66" t="s">
        <v>34</v>
      </c>
      <c r="C2" s="71" t="s">
        <v>35</v>
      </c>
      <c r="D2" s="72" t="s">
        <v>36</v>
      </c>
      <c r="E2" s="69" t="s">
        <v>34</v>
      </c>
      <c r="F2" s="69" t="s">
        <v>35</v>
      </c>
      <c r="G2" s="67" t="s">
        <v>36</v>
      </c>
      <c r="H2" s="70" t="s">
        <v>34</v>
      </c>
      <c r="I2" s="69" t="s">
        <v>35</v>
      </c>
      <c r="J2" s="68" t="s">
        <v>36</v>
      </c>
      <c r="K2" s="70" t="s">
        <v>34</v>
      </c>
      <c r="L2" s="69" t="s">
        <v>35</v>
      </c>
      <c r="M2" s="68" t="s">
        <v>36</v>
      </c>
      <c r="N2" s="70" t="s">
        <v>34</v>
      </c>
      <c r="O2" s="69" t="s">
        <v>35</v>
      </c>
      <c r="P2" s="68" t="s">
        <v>36</v>
      </c>
      <c r="Q2" s="70" t="s">
        <v>34</v>
      </c>
      <c r="R2" s="69" t="s">
        <v>35</v>
      </c>
      <c r="S2" s="68" t="s">
        <v>36</v>
      </c>
      <c r="T2" s="70" t="s">
        <v>34</v>
      </c>
      <c r="U2" s="69" t="s">
        <v>35</v>
      </c>
      <c r="V2" s="68" t="s">
        <v>36</v>
      </c>
      <c r="W2" s="70" t="s">
        <v>34</v>
      </c>
      <c r="X2" s="69" t="s">
        <v>35</v>
      </c>
      <c r="Y2" s="68" t="s">
        <v>36</v>
      </c>
      <c r="Z2" s="70" t="s">
        <v>34</v>
      </c>
      <c r="AA2" s="69" t="s">
        <v>35</v>
      </c>
      <c r="AB2" s="68" t="s">
        <v>36</v>
      </c>
      <c r="AC2" s="70" t="s">
        <v>34</v>
      </c>
      <c r="AD2" s="69" t="s">
        <v>35</v>
      </c>
      <c r="AE2" s="68" t="s">
        <v>36</v>
      </c>
      <c r="AF2" s="70" t="s">
        <v>34</v>
      </c>
      <c r="AG2" s="69" t="s">
        <v>35</v>
      </c>
      <c r="AH2" s="68" t="s">
        <v>36</v>
      </c>
      <c r="AI2" s="70" t="s">
        <v>34</v>
      </c>
      <c r="AJ2" s="69" t="s">
        <v>35</v>
      </c>
      <c r="AK2" s="68" t="s">
        <v>36</v>
      </c>
      <c r="AL2" s="70" t="s">
        <v>34</v>
      </c>
      <c r="AM2" s="69" t="s">
        <v>35</v>
      </c>
      <c r="AN2" s="68" t="s">
        <v>36</v>
      </c>
      <c r="AO2" s="70" t="s">
        <v>34</v>
      </c>
      <c r="AP2" s="69" t="s">
        <v>35</v>
      </c>
      <c r="AQ2" s="68" t="s">
        <v>36</v>
      </c>
      <c r="AR2" s="70" t="s">
        <v>34</v>
      </c>
      <c r="AS2" s="69" t="s">
        <v>35</v>
      </c>
      <c r="AT2" s="68" t="s">
        <v>36</v>
      </c>
      <c r="AU2" s="70" t="s">
        <v>34</v>
      </c>
      <c r="AV2" s="69" t="s">
        <v>35</v>
      </c>
      <c r="AW2" s="68" t="s">
        <v>36</v>
      </c>
      <c r="AX2" s="70" t="s">
        <v>34</v>
      </c>
      <c r="AY2" s="69" t="s">
        <v>35</v>
      </c>
      <c r="AZ2" s="68" t="s">
        <v>36</v>
      </c>
      <c r="BA2" s="70" t="s">
        <v>34</v>
      </c>
      <c r="BB2" s="69" t="s">
        <v>35</v>
      </c>
      <c r="BC2" s="68" t="s">
        <v>36</v>
      </c>
      <c r="BD2" s="70" t="s">
        <v>34</v>
      </c>
      <c r="BE2" s="69" t="s">
        <v>35</v>
      </c>
      <c r="BF2" s="68" t="s">
        <v>36</v>
      </c>
      <c r="BG2" s="70" t="s">
        <v>34</v>
      </c>
      <c r="BH2" s="69" t="s">
        <v>35</v>
      </c>
      <c r="BI2" s="68" t="s">
        <v>36</v>
      </c>
      <c r="BJ2" s="70" t="s">
        <v>34</v>
      </c>
      <c r="BK2" s="69" t="s">
        <v>35</v>
      </c>
      <c r="BL2" s="68" t="s">
        <v>36</v>
      </c>
      <c r="BM2" s="70" t="s">
        <v>34</v>
      </c>
      <c r="BN2" s="69" t="s">
        <v>35</v>
      </c>
      <c r="BO2" s="68" t="s">
        <v>36</v>
      </c>
      <c r="BP2" s="70" t="s">
        <v>34</v>
      </c>
      <c r="BQ2" s="69" t="s">
        <v>35</v>
      </c>
      <c r="BR2" s="68" t="s">
        <v>36</v>
      </c>
      <c r="BS2" s="70" t="s">
        <v>34</v>
      </c>
      <c r="BT2" s="69" t="s">
        <v>35</v>
      </c>
      <c r="BU2" s="68" t="s">
        <v>36</v>
      </c>
      <c r="BV2" s="70" t="s">
        <v>34</v>
      </c>
      <c r="BW2" s="69" t="s">
        <v>35</v>
      </c>
      <c r="BX2" s="68" t="s">
        <v>36</v>
      </c>
      <c r="BY2" s="70" t="s">
        <v>34</v>
      </c>
      <c r="BZ2" s="69" t="s">
        <v>35</v>
      </c>
      <c r="CA2" s="68" t="s">
        <v>36</v>
      </c>
      <c r="CB2" s="70" t="s">
        <v>34</v>
      </c>
      <c r="CC2" s="69" t="s">
        <v>35</v>
      </c>
      <c r="CD2" s="68" t="s">
        <v>36</v>
      </c>
      <c r="CE2" s="70" t="s">
        <v>34</v>
      </c>
      <c r="CF2" s="69" t="s">
        <v>35</v>
      </c>
      <c r="CG2" s="68" t="s">
        <v>36</v>
      </c>
      <c r="CH2" s="70" t="s">
        <v>34</v>
      </c>
      <c r="CI2" s="69" t="s">
        <v>35</v>
      </c>
      <c r="CJ2" s="68" t="s">
        <v>36</v>
      </c>
      <c r="CK2" s="70" t="s">
        <v>34</v>
      </c>
      <c r="CL2" s="69" t="s">
        <v>35</v>
      </c>
      <c r="CM2" s="68" t="s">
        <v>36</v>
      </c>
      <c r="CN2" s="124"/>
      <c r="CO2" s="13" t="s">
        <v>34</v>
      </c>
      <c r="CP2" s="13" t="s">
        <v>53</v>
      </c>
      <c r="CQ2" s="14" t="s">
        <v>54</v>
      </c>
      <c r="CR2" s="13" t="s">
        <v>37</v>
      </c>
      <c r="CS2" s="78" t="s">
        <v>55</v>
      </c>
      <c r="CT2" s="125"/>
      <c r="CU2" s="82" t="s">
        <v>31</v>
      </c>
      <c r="CV2" s="115" t="s">
        <v>32</v>
      </c>
      <c r="CW2" s="115"/>
      <c r="CX2" s="115"/>
      <c r="CY2" s="83"/>
      <c r="CZ2" s="81" t="s">
        <v>57</v>
      </c>
      <c r="DA2" s="115" t="s">
        <v>32</v>
      </c>
      <c r="DB2" s="115"/>
      <c r="DC2" s="115"/>
      <c r="DD2" s="83"/>
    </row>
    <row r="3" spans="1:108" s="7" customFormat="1" ht="18" customHeight="1" thickBot="1" x14ac:dyDescent="0.3">
      <c r="A3" s="111"/>
      <c r="B3" s="18">
        <f>SUM(B4:B19)</f>
        <v>16</v>
      </c>
      <c r="C3" s="12">
        <f t="shared" ref="C3:BN3" si="0">SUM(C4:C19)</f>
        <v>8</v>
      </c>
      <c r="D3" s="19">
        <f t="shared" si="0"/>
        <v>3</v>
      </c>
      <c r="E3" s="12">
        <f t="shared" si="0"/>
        <v>0</v>
      </c>
      <c r="F3" s="12">
        <f t="shared" si="0"/>
        <v>0</v>
      </c>
      <c r="G3" s="12">
        <f t="shared" si="0"/>
        <v>0</v>
      </c>
      <c r="H3" s="18">
        <f t="shared" si="0"/>
        <v>32</v>
      </c>
      <c r="I3" s="12">
        <f t="shared" si="0"/>
        <v>13</v>
      </c>
      <c r="J3" s="19">
        <f t="shared" si="0"/>
        <v>7</v>
      </c>
      <c r="K3" s="18">
        <f t="shared" si="0"/>
        <v>0</v>
      </c>
      <c r="L3" s="12">
        <f t="shared" si="0"/>
        <v>0</v>
      </c>
      <c r="M3" s="19">
        <f t="shared" si="0"/>
        <v>0</v>
      </c>
      <c r="N3" s="18">
        <f t="shared" si="0"/>
        <v>208</v>
      </c>
      <c r="O3" s="12">
        <f t="shared" si="0"/>
        <v>48</v>
      </c>
      <c r="P3" s="19">
        <f t="shared" si="0"/>
        <v>19</v>
      </c>
      <c r="Q3" s="18">
        <f t="shared" si="0"/>
        <v>288</v>
      </c>
      <c r="R3" s="12">
        <f t="shared" si="0"/>
        <v>56</v>
      </c>
      <c r="S3" s="19">
        <f t="shared" si="0"/>
        <v>5</v>
      </c>
      <c r="T3" s="18">
        <f t="shared" si="0"/>
        <v>0</v>
      </c>
      <c r="U3" s="12">
        <f t="shared" si="0"/>
        <v>0</v>
      </c>
      <c r="V3" s="19">
        <f t="shared" si="0"/>
        <v>0</v>
      </c>
      <c r="W3" s="18">
        <f t="shared" si="0"/>
        <v>112</v>
      </c>
      <c r="X3" s="12">
        <f t="shared" si="0"/>
        <v>37</v>
      </c>
      <c r="Y3" s="19">
        <f t="shared" si="0"/>
        <v>11</v>
      </c>
      <c r="Z3" s="18">
        <f t="shared" si="0"/>
        <v>0</v>
      </c>
      <c r="AA3" s="12">
        <f t="shared" si="0"/>
        <v>0</v>
      </c>
      <c r="AB3" s="19">
        <f t="shared" si="0"/>
        <v>0</v>
      </c>
      <c r="AC3" s="18">
        <f t="shared" si="0"/>
        <v>48</v>
      </c>
      <c r="AD3" s="12">
        <f t="shared" si="0"/>
        <v>18</v>
      </c>
      <c r="AE3" s="19">
        <f t="shared" si="0"/>
        <v>7</v>
      </c>
      <c r="AF3" s="18">
        <f t="shared" si="0"/>
        <v>64</v>
      </c>
      <c r="AG3" s="12">
        <f t="shared" si="0"/>
        <v>15</v>
      </c>
      <c r="AH3" s="19">
        <f t="shared" si="0"/>
        <v>4</v>
      </c>
      <c r="AI3" s="18">
        <f t="shared" si="0"/>
        <v>48</v>
      </c>
      <c r="AJ3" s="12">
        <f t="shared" si="0"/>
        <v>13</v>
      </c>
      <c r="AK3" s="19">
        <f t="shared" si="0"/>
        <v>4</v>
      </c>
      <c r="AL3" s="18">
        <f t="shared" si="0"/>
        <v>0</v>
      </c>
      <c r="AM3" s="12">
        <f t="shared" si="0"/>
        <v>0</v>
      </c>
      <c r="AN3" s="19">
        <f t="shared" si="0"/>
        <v>0</v>
      </c>
      <c r="AO3" s="18">
        <f t="shared" si="0"/>
        <v>272</v>
      </c>
      <c r="AP3" s="12">
        <f t="shared" si="0"/>
        <v>50</v>
      </c>
      <c r="AQ3" s="19">
        <f t="shared" si="0"/>
        <v>11</v>
      </c>
      <c r="AR3" s="18">
        <f t="shared" si="0"/>
        <v>0</v>
      </c>
      <c r="AS3" s="12">
        <f t="shared" si="0"/>
        <v>0</v>
      </c>
      <c r="AT3" s="19">
        <f t="shared" si="0"/>
        <v>0</v>
      </c>
      <c r="AU3" s="18">
        <f t="shared" si="0"/>
        <v>48</v>
      </c>
      <c r="AV3" s="12">
        <f t="shared" si="0"/>
        <v>10</v>
      </c>
      <c r="AW3" s="19">
        <f t="shared" si="0"/>
        <v>4</v>
      </c>
      <c r="AX3" s="18">
        <f t="shared" si="0"/>
        <v>0</v>
      </c>
      <c r="AY3" s="12">
        <f t="shared" si="0"/>
        <v>0</v>
      </c>
      <c r="AZ3" s="19">
        <f t="shared" si="0"/>
        <v>0</v>
      </c>
      <c r="BA3" s="18">
        <f t="shared" si="0"/>
        <v>0</v>
      </c>
      <c r="BB3" s="12">
        <f t="shared" si="0"/>
        <v>0</v>
      </c>
      <c r="BC3" s="19">
        <f t="shared" si="0"/>
        <v>0</v>
      </c>
      <c r="BD3" s="18">
        <f t="shared" si="0"/>
        <v>0</v>
      </c>
      <c r="BE3" s="12">
        <f t="shared" si="0"/>
        <v>0</v>
      </c>
      <c r="BF3" s="19">
        <f t="shared" si="0"/>
        <v>0</v>
      </c>
      <c r="BG3" s="18">
        <f t="shared" si="0"/>
        <v>128</v>
      </c>
      <c r="BH3" s="12">
        <f t="shared" si="0"/>
        <v>18</v>
      </c>
      <c r="BI3" s="19">
        <f t="shared" si="0"/>
        <v>2</v>
      </c>
      <c r="BJ3" s="18">
        <f t="shared" si="0"/>
        <v>0</v>
      </c>
      <c r="BK3" s="12">
        <f t="shared" si="0"/>
        <v>0</v>
      </c>
      <c r="BL3" s="19">
        <f t="shared" si="0"/>
        <v>0</v>
      </c>
      <c r="BM3" s="18">
        <f t="shared" si="0"/>
        <v>0</v>
      </c>
      <c r="BN3" s="12">
        <f t="shared" si="0"/>
        <v>0</v>
      </c>
      <c r="BO3" s="19">
        <f t="shared" ref="BO3:CM3" si="1">SUM(BO4:BO19)</f>
        <v>0</v>
      </c>
      <c r="BP3" s="18">
        <f t="shared" si="1"/>
        <v>160</v>
      </c>
      <c r="BQ3" s="12">
        <f t="shared" si="1"/>
        <v>29</v>
      </c>
      <c r="BR3" s="19">
        <f t="shared" si="1"/>
        <v>5</v>
      </c>
      <c r="BS3" s="18">
        <f t="shared" si="1"/>
        <v>80</v>
      </c>
      <c r="BT3" s="12">
        <f t="shared" si="1"/>
        <v>19</v>
      </c>
      <c r="BU3" s="19">
        <f t="shared" si="1"/>
        <v>4</v>
      </c>
      <c r="BV3" s="18">
        <f t="shared" si="1"/>
        <v>0</v>
      </c>
      <c r="BW3" s="12">
        <f t="shared" si="1"/>
        <v>0</v>
      </c>
      <c r="BX3" s="19">
        <f t="shared" si="1"/>
        <v>0</v>
      </c>
      <c r="BY3" s="18">
        <f t="shared" si="1"/>
        <v>80</v>
      </c>
      <c r="BZ3" s="12">
        <f t="shared" si="1"/>
        <v>19</v>
      </c>
      <c r="CA3" s="19">
        <f t="shared" si="1"/>
        <v>6</v>
      </c>
      <c r="CB3" s="18">
        <f t="shared" si="1"/>
        <v>0</v>
      </c>
      <c r="CC3" s="12">
        <f t="shared" si="1"/>
        <v>0</v>
      </c>
      <c r="CD3" s="19">
        <f t="shared" si="1"/>
        <v>0</v>
      </c>
      <c r="CE3" s="18">
        <f t="shared" si="1"/>
        <v>32</v>
      </c>
      <c r="CF3" s="12">
        <f t="shared" si="1"/>
        <v>4</v>
      </c>
      <c r="CG3" s="19">
        <f t="shared" si="1"/>
        <v>0</v>
      </c>
      <c r="CH3" s="18">
        <f t="shared" si="1"/>
        <v>256</v>
      </c>
      <c r="CI3" s="12">
        <f t="shared" si="1"/>
        <v>67</v>
      </c>
      <c r="CJ3" s="19">
        <f t="shared" si="1"/>
        <v>10</v>
      </c>
      <c r="CK3" s="18">
        <f t="shared" si="1"/>
        <v>16</v>
      </c>
      <c r="CL3" s="12">
        <f t="shared" si="1"/>
        <v>6</v>
      </c>
      <c r="CM3" s="19">
        <f t="shared" si="1"/>
        <v>2</v>
      </c>
      <c r="CN3" s="6"/>
      <c r="CO3" s="73">
        <f>SUM(CO4:CO19)</f>
        <v>1888</v>
      </c>
      <c r="CP3" s="74">
        <f>SUM(CP4:CP69)</f>
        <v>1060</v>
      </c>
      <c r="CQ3" s="75"/>
      <c r="CR3" s="74">
        <f>SUM(CR4:CR69)</f>
        <v>416</v>
      </c>
      <c r="CS3" s="76"/>
      <c r="CT3" s="6"/>
      <c r="CU3" s="18">
        <f>SUM(CU4:CU19)</f>
        <v>430</v>
      </c>
      <c r="CV3" s="12">
        <f t="shared" ref="CV3:CY3" si="2">SUM(CV4:CV19)</f>
        <v>22</v>
      </c>
      <c r="CW3" s="12">
        <f t="shared" si="2"/>
        <v>68</v>
      </c>
      <c r="CX3" s="12">
        <f t="shared" si="2"/>
        <v>340</v>
      </c>
      <c r="CY3" s="19">
        <f t="shared" si="2"/>
        <v>430</v>
      </c>
      <c r="CZ3" s="12">
        <f>SUM(CZ4:CZ19)</f>
        <v>104</v>
      </c>
      <c r="DA3" s="12">
        <f t="shared" ref="DA3:DD3" si="3">SUM(DA4:DA19)</f>
        <v>9</v>
      </c>
      <c r="DB3" s="12">
        <f t="shared" si="3"/>
        <v>46</v>
      </c>
      <c r="DC3" s="12">
        <f t="shared" si="3"/>
        <v>49</v>
      </c>
      <c r="DD3" s="19">
        <f t="shared" si="3"/>
        <v>104</v>
      </c>
    </row>
    <row r="4" spans="1:108" ht="24" customHeight="1" x14ac:dyDescent="0.25">
      <c r="A4" s="65" t="s">
        <v>38</v>
      </c>
      <c r="B4" s="20">
        <v>1</v>
      </c>
      <c r="C4" s="16">
        <v>1</v>
      </c>
      <c r="D4" s="21">
        <v>0</v>
      </c>
      <c r="E4" s="28">
        <v>0</v>
      </c>
      <c r="F4" s="28">
        <v>0</v>
      </c>
      <c r="G4" s="28">
        <v>0</v>
      </c>
      <c r="H4" s="20">
        <v>2</v>
      </c>
      <c r="I4" s="15">
        <v>0</v>
      </c>
      <c r="J4" s="21">
        <v>0</v>
      </c>
      <c r="K4" s="28">
        <v>0</v>
      </c>
      <c r="L4" s="28">
        <v>0</v>
      </c>
      <c r="M4" s="28">
        <v>0</v>
      </c>
      <c r="N4" s="20">
        <v>13</v>
      </c>
      <c r="O4" s="15">
        <v>13</v>
      </c>
      <c r="P4" s="21">
        <v>2</v>
      </c>
      <c r="Q4" s="20">
        <v>18</v>
      </c>
      <c r="R4" s="15">
        <v>18</v>
      </c>
      <c r="S4" s="21">
        <v>0</v>
      </c>
      <c r="T4" s="28">
        <v>0</v>
      </c>
      <c r="U4" s="28">
        <v>0</v>
      </c>
      <c r="V4" s="28">
        <v>0</v>
      </c>
      <c r="W4" s="20">
        <v>7</v>
      </c>
      <c r="X4" s="15">
        <v>7</v>
      </c>
      <c r="Y4" s="21">
        <v>0</v>
      </c>
      <c r="Z4" s="28">
        <v>0</v>
      </c>
      <c r="AA4" s="28">
        <v>0</v>
      </c>
      <c r="AB4" s="28">
        <v>0</v>
      </c>
      <c r="AC4" s="20">
        <v>3</v>
      </c>
      <c r="AD4" s="15">
        <v>3</v>
      </c>
      <c r="AE4" s="21">
        <v>0</v>
      </c>
      <c r="AF4" s="20">
        <v>4</v>
      </c>
      <c r="AG4" s="15">
        <v>4</v>
      </c>
      <c r="AH4" s="21">
        <v>0</v>
      </c>
      <c r="AI4" s="20">
        <v>3</v>
      </c>
      <c r="AJ4" s="15">
        <v>3</v>
      </c>
      <c r="AK4" s="21">
        <v>0</v>
      </c>
      <c r="AL4" s="28">
        <v>0</v>
      </c>
      <c r="AM4" s="28">
        <v>0</v>
      </c>
      <c r="AN4" s="28">
        <v>0</v>
      </c>
      <c r="AO4" s="20">
        <v>17</v>
      </c>
      <c r="AP4" s="15">
        <v>15</v>
      </c>
      <c r="AQ4" s="21">
        <v>0</v>
      </c>
      <c r="AR4" s="28">
        <v>0</v>
      </c>
      <c r="AS4" s="28">
        <v>0</v>
      </c>
      <c r="AT4" s="28">
        <v>0</v>
      </c>
      <c r="AU4" s="20">
        <v>3</v>
      </c>
      <c r="AV4" s="15">
        <v>3</v>
      </c>
      <c r="AW4" s="17">
        <v>0</v>
      </c>
      <c r="AX4" s="30">
        <v>0</v>
      </c>
      <c r="AY4" s="28">
        <v>0</v>
      </c>
      <c r="AZ4" s="31">
        <v>0</v>
      </c>
      <c r="BA4" s="30">
        <v>0</v>
      </c>
      <c r="BB4" s="28">
        <v>0</v>
      </c>
      <c r="BC4" s="31">
        <v>0</v>
      </c>
      <c r="BD4" s="30">
        <v>0</v>
      </c>
      <c r="BE4" s="28">
        <v>0</v>
      </c>
      <c r="BF4" s="31">
        <v>0</v>
      </c>
      <c r="BG4" s="29">
        <v>8</v>
      </c>
      <c r="BH4" s="15">
        <v>7</v>
      </c>
      <c r="BI4" s="17">
        <v>0</v>
      </c>
      <c r="BJ4" s="30">
        <v>0</v>
      </c>
      <c r="BK4" s="28">
        <v>0</v>
      </c>
      <c r="BL4" s="31">
        <v>0</v>
      </c>
      <c r="BM4" s="30">
        <v>0</v>
      </c>
      <c r="BN4" s="28">
        <v>0</v>
      </c>
      <c r="BO4" s="31">
        <v>0</v>
      </c>
      <c r="BP4" s="29">
        <v>10</v>
      </c>
      <c r="BQ4" s="15">
        <v>10</v>
      </c>
      <c r="BR4" s="21">
        <v>0</v>
      </c>
      <c r="BS4" s="20">
        <v>5</v>
      </c>
      <c r="BT4" s="15">
        <v>5</v>
      </c>
      <c r="BU4" s="21">
        <v>0</v>
      </c>
      <c r="BV4" s="28">
        <v>0</v>
      </c>
      <c r="BW4" s="28">
        <v>0</v>
      </c>
      <c r="BX4" s="28">
        <v>0</v>
      </c>
      <c r="BY4" s="20">
        <v>5</v>
      </c>
      <c r="BZ4" s="15">
        <v>5</v>
      </c>
      <c r="CA4" s="21">
        <v>1</v>
      </c>
      <c r="CB4" s="28">
        <v>0</v>
      </c>
      <c r="CC4" s="28">
        <v>0</v>
      </c>
      <c r="CD4" s="28">
        <v>0</v>
      </c>
      <c r="CE4" s="20">
        <v>2</v>
      </c>
      <c r="CF4" s="15">
        <v>2</v>
      </c>
      <c r="CG4" s="21">
        <v>0</v>
      </c>
      <c r="CH4" s="20">
        <v>16</v>
      </c>
      <c r="CI4" s="15">
        <v>16</v>
      </c>
      <c r="CJ4" s="21">
        <v>0</v>
      </c>
      <c r="CK4" s="20">
        <v>1</v>
      </c>
      <c r="CL4" s="15">
        <v>1</v>
      </c>
      <c r="CM4" s="21">
        <v>0</v>
      </c>
      <c r="CN4" s="9"/>
      <c r="CO4" s="77">
        <f>B4+E4+H4+K4+N4+Q4+T4+W4+Z4+AC4+AF4+AI4+AL4+AO4+AR4+AU4+AX4+BA4+BD4+BG4+BJ4+BM4+BP4+BS4+BV4+BY4+CB4+CE4+CH4+CK4</f>
        <v>118</v>
      </c>
      <c r="CP4" s="1">
        <f t="shared" ref="CP4:CP19" si="4">C4+F4+I4+L4+O4+R4+U4+X4+AA4+AD4+AG4+AJ4+AM4+AP4+AS4+AV4+AY4+BB4+BE4+BH4+BK4+BN4+BQ4+BT4+BW4+BZ4+CC4+CF4+CI4+CL4</f>
        <v>113</v>
      </c>
      <c r="CQ4" s="95">
        <f>CP4*100/CO4</f>
        <v>95.762711864406782</v>
      </c>
      <c r="CR4" s="1">
        <f>D4+G4+J4+M4+P4+S4+V4+Y4+AB4+AE4+AH4+AK4+AN4+AQ4+AT4+AW4+AZ4+BC4+BF4+BI4+BL4+BO4+BR4+BU4+BX4+CA4+CD4+CG4+CJ4+CM4</f>
        <v>3</v>
      </c>
      <c r="CS4" s="96">
        <f>CR4*100/CO4</f>
        <v>2.5423728813559321</v>
      </c>
      <c r="CT4" s="9"/>
      <c r="CU4" s="77">
        <f>CP4</f>
        <v>113</v>
      </c>
      <c r="CV4" s="2">
        <v>0</v>
      </c>
      <c r="CW4" s="3">
        <v>1</v>
      </c>
      <c r="CX4" s="4">
        <v>112</v>
      </c>
      <c r="CY4" s="79">
        <f>SUM(CV4:CX4)</f>
        <v>113</v>
      </c>
      <c r="CZ4" s="11">
        <f>CR4</f>
        <v>3</v>
      </c>
      <c r="DA4" s="2">
        <v>0</v>
      </c>
      <c r="DB4" s="3">
        <v>2</v>
      </c>
      <c r="DC4" s="4">
        <v>1</v>
      </c>
      <c r="DD4" s="79">
        <f>SUM(DA4:DC4)</f>
        <v>3</v>
      </c>
    </row>
    <row r="5" spans="1:108" ht="24" customHeight="1" x14ac:dyDescent="0.25">
      <c r="A5" s="26" t="s">
        <v>39</v>
      </c>
      <c r="B5" s="20">
        <v>1</v>
      </c>
      <c r="C5" s="15">
        <v>0</v>
      </c>
      <c r="D5" s="21">
        <v>0</v>
      </c>
      <c r="E5" s="28">
        <v>0</v>
      </c>
      <c r="F5" s="28">
        <v>0</v>
      </c>
      <c r="G5" s="28">
        <v>0</v>
      </c>
      <c r="H5" s="20">
        <v>2</v>
      </c>
      <c r="I5" s="15">
        <v>0</v>
      </c>
      <c r="J5" s="21">
        <v>0</v>
      </c>
      <c r="K5" s="28">
        <v>0</v>
      </c>
      <c r="L5" s="28">
        <v>0</v>
      </c>
      <c r="M5" s="28">
        <v>0</v>
      </c>
      <c r="N5" s="20">
        <v>13</v>
      </c>
      <c r="O5" s="15">
        <v>0</v>
      </c>
      <c r="P5" s="21">
        <v>0</v>
      </c>
      <c r="Q5" s="20">
        <v>18</v>
      </c>
      <c r="R5" s="15">
        <v>0</v>
      </c>
      <c r="S5" s="21">
        <v>0</v>
      </c>
      <c r="T5" s="28">
        <v>0</v>
      </c>
      <c r="U5" s="28">
        <v>0</v>
      </c>
      <c r="V5" s="28">
        <v>0</v>
      </c>
      <c r="W5" s="20">
        <v>7</v>
      </c>
      <c r="X5" s="15">
        <v>0</v>
      </c>
      <c r="Y5" s="21">
        <v>0</v>
      </c>
      <c r="Z5" s="28">
        <v>0</v>
      </c>
      <c r="AA5" s="28">
        <v>0</v>
      </c>
      <c r="AB5" s="28">
        <v>0</v>
      </c>
      <c r="AC5" s="20">
        <v>3</v>
      </c>
      <c r="AD5" s="15">
        <v>0</v>
      </c>
      <c r="AE5" s="21">
        <v>0</v>
      </c>
      <c r="AF5" s="20">
        <v>4</v>
      </c>
      <c r="AG5" s="15">
        <v>0</v>
      </c>
      <c r="AH5" s="21">
        <v>0</v>
      </c>
      <c r="AI5" s="20">
        <v>3</v>
      </c>
      <c r="AJ5" s="15">
        <v>0</v>
      </c>
      <c r="AK5" s="21">
        <v>0</v>
      </c>
      <c r="AL5" s="28">
        <v>0</v>
      </c>
      <c r="AM5" s="28">
        <v>0</v>
      </c>
      <c r="AN5" s="28">
        <v>0</v>
      </c>
      <c r="AO5" s="20">
        <v>17</v>
      </c>
      <c r="AP5" s="15">
        <v>0</v>
      </c>
      <c r="AQ5" s="21">
        <v>0</v>
      </c>
      <c r="AR5" s="28">
        <v>0</v>
      </c>
      <c r="AS5" s="28">
        <v>0</v>
      </c>
      <c r="AT5" s="28">
        <v>0</v>
      </c>
      <c r="AU5" s="20">
        <v>3</v>
      </c>
      <c r="AV5" s="15">
        <v>0</v>
      </c>
      <c r="AW5" s="17">
        <v>0</v>
      </c>
      <c r="AX5" s="30">
        <v>0</v>
      </c>
      <c r="AY5" s="28">
        <v>0</v>
      </c>
      <c r="AZ5" s="31">
        <v>0</v>
      </c>
      <c r="BA5" s="30">
        <v>0</v>
      </c>
      <c r="BB5" s="28">
        <v>0</v>
      </c>
      <c r="BC5" s="31">
        <v>0</v>
      </c>
      <c r="BD5" s="30">
        <v>0</v>
      </c>
      <c r="BE5" s="28">
        <v>0</v>
      </c>
      <c r="BF5" s="31">
        <v>0</v>
      </c>
      <c r="BG5" s="29">
        <v>8</v>
      </c>
      <c r="BH5" s="15">
        <v>0</v>
      </c>
      <c r="BI5" s="17">
        <v>0</v>
      </c>
      <c r="BJ5" s="30">
        <v>0</v>
      </c>
      <c r="BK5" s="28">
        <v>0</v>
      </c>
      <c r="BL5" s="31">
        <v>0</v>
      </c>
      <c r="BM5" s="30">
        <v>0</v>
      </c>
      <c r="BN5" s="28">
        <v>0</v>
      </c>
      <c r="BO5" s="31">
        <v>0</v>
      </c>
      <c r="BP5" s="29">
        <v>10</v>
      </c>
      <c r="BQ5" s="15">
        <v>0</v>
      </c>
      <c r="BR5" s="21">
        <v>0</v>
      </c>
      <c r="BS5" s="20">
        <v>5</v>
      </c>
      <c r="BT5" s="15">
        <v>0</v>
      </c>
      <c r="BU5" s="21">
        <v>0</v>
      </c>
      <c r="BV5" s="28">
        <v>0</v>
      </c>
      <c r="BW5" s="28">
        <v>0</v>
      </c>
      <c r="BX5" s="28">
        <v>0</v>
      </c>
      <c r="BY5" s="20">
        <v>5</v>
      </c>
      <c r="BZ5" s="15">
        <v>0</v>
      </c>
      <c r="CA5" s="21">
        <v>0</v>
      </c>
      <c r="CB5" s="28">
        <v>0</v>
      </c>
      <c r="CC5" s="28">
        <v>0</v>
      </c>
      <c r="CD5" s="28">
        <v>0</v>
      </c>
      <c r="CE5" s="20">
        <v>2</v>
      </c>
      <c r="CF5" s="15">
        <v>0</v>
      </c>
      <c r="CG5" s="21">
        <v>0</v>
      </c>
      <c r="CH5" s="20">
        <v>16</v>
      </c>
      <c r="CI5" s="15">
        <v>1</v>
      </c>
      <c r="CJ5" s="21">
        <v>0</v>
      </c>
      <c r="CK5" s="20">
        <v>1</v>
      </c>
      <c r="CL5" s="15">
        <v>0</v>
      </c>
      <c r="CM5" s="21">
        <v>0</v>
      </c>
      <c r="CN5" s="9"/>
      <c r="CO5" s="77">
        <f t="shared" ref="CO5:CO19" si="5">B5+E5+H5+K5+N5+Q5+T5+W5+Z5+AC5+AF5+AI5+AL5+AO5+AR5+AU5+AX5+BA5+BD5+BG5+BJ5+BM5+BP5+BS5+BV5+BY5+CB5+CE5+CH5+CK5</f>
        <v>118</v>
      </c>
      <c r="CP5" s="1">
        <f t="shared" si="4"/>
        <v>1</v>
      </c>
      <c r="CQ5" s="95">
        <f t="shared" ref="CQ5:CQ19" si="6">CP5*100/CO5</f>
        <v>0.84745762711864403</v>
      </c>
      <c r="CR5" s="1">
        <f t="shared" ref="CR5:CR19" si="7">D5+G5+J5+M5+P5+S5+V5+Y5+AB5+AE5+AH5+AK5+AN5+AQ5+AT5+AW5+AZ5+BC5+BF5+BI5+BL5+BO5+BR5+BU5+BX5+CA5+CD5+CG5+CJ5+CM5</f>
        <v>0</v>
      </c>
      <c r="CS5" s="96">
        <f t="shared" ref="CS5:CS19" si="8">CR5*100/CO5</f>
        <v>0</v>
      </c>
      <c r="CT5" s="9"/>
      <c r="CU5" s="77">
        <f t="shared" ref="CU5:CU19" si="9">CP5</f>
        <v>1</v>
      </c>
      <c r="CV5" s="2">
        <v>0</v>
      </c>
      <c r="CW5" s="3">
        <v>0</v>
      </c>
      <c r="CX5" s="4">
        <v>1</v>
      </c>
      <c r="CY5" s="79">
        <f>SUM(CV5:CX5)</f>
        <v>1</v>
      </c>
      <c r="CZ5" s="11">
        <f t="shared" ref="CZ5:CZ19" si="10">CR5</f>
        <v>0</v>
      </c>
      <c r="DA5" s="2">
        <v>0</v>
      </c>
      <c r="DB5" s="3">
        <v>0</v>
      </c>
      <c r="DC5" s="4">
        <v>0</v>
      </c>
      <c r="DD5" s="79">
        <f t="shared" ref="DD5:DD20" si="11">SUM(DA5:DC5)</f>
        <v>0</v>
      </c>
    </row>
    <row r="6" spans="1:108" ht="24" customHeight="1" x14ac:dyDescent="0.25">
      <c r="A6" s="25" t="s">
        <v>40</v>
      </c>
      <c r="B6" s="20">
        <v>1</v>
      </c>
      <c r="C6" s="15">
        <v>0</v>
      </c>
      <c r="D6" s="21">
        <v>0</v>
      </c>
      <c r="E6" s="28">
        <v>0</v>
      </c>
      <c r="F6" s="28">
        <v>0</v>
      </c>
      <c r="G6" s="28">
        <v>0</v>
      </c>
      <c r="H6" s="20">
        <v>2</v>
      </c>
      <c r="I6" s="15">
        <v>0</v>
      </c>
      <c r="J6" s="21">
        <v>0</v>
      </c>
      <c r="K6" s="28">
        <v>0</v>
      </c>
      <c r="L6" s="28">
        <v>0</v>
      </c>
      <c r="M6" s="28">
        <v>0</v>
      </c>
      <c r="N6" s="20">
        <v>13</v>
      </c>
      <c r="O6" s="15">
        <v>0</v>
      </c>
      <c r="P6" s="21">
        <v>0</v>
      </c>
      <c r="Q6" s="20">
        <v>18</v>
      </c>
      <c r="R6" s="15">
        <v>0</v>
      </c>
      <c r="S6" s="21">
        <v>0</v>
      </c>
      <c r="T6" s="28">
        <v>0</v>
      </c>
      <c r="U6" s="28">
        <v>0</v>
      </c>
      <c r="V6" s="28">
        <v>0</v>
      </c>
      <c r="W6" s="20">
        <v>7</v>
      </c>
      <c r="X6" s="15">
        <v>0</v>
      </c>
      <c r="Y6" s="21">
        <v>0</v>
      </c>
      <c r="Z6" s="28">
        <v>0</v>
      </c>
      <c r="AA6" s="28">
        <v>0</v>
      </c>
      <c r="AB6" s="28">
        <v>0</v>
      </c>
      <c r="AC6" s="20">
        <v>3</v>
      </c>
      <c r="AD6" s="15">
        <v>0</v>
      </c>
      <c r="AE6" s="21">
        <v>0</v>
      </c>
      <c r="AF6" s="20">
        <v>4</v>
      </c>
      <c r="AG6" s="15">
        <v>0</v>
      </c>
      <c r="AH6" s="21">
        <v>0</v>
      </c>
      <c r="AI6" s="20">
        <v>3</v>
      </c>
      <c r="AJ6" s="15">
        <v>0</v>
      </c>
      <c r="AK6" s="21">
        <v>0</v>
      </c>
      <c r="AL6" s="28">
        <v>0</v>
      </c>
      <c r="AM6" s="28">
        <v>0</v>
      </c>
      <c r="AN6" s="28">
        <v>0</v>
      </c>
      <c r="AO6" s="20">
        <v>17</v>
      </c>
      <c r="AP6" s="15">
        <v>0</v>
      </c>
      <c r="AQ6" s="21">
        <v>0</v>
      </c>
      <c r="AR6" s="28">
        <v>0</v>
      </c>
      <c r="AS6" s="28">
        <v>0</v>
      </c>
      <c r="AT6" s="28">
        <v>0</v>
      </c>
      <c r="AU6" s="20">
        <v>3</v>
      </c>
      <c r="AV6" s="15">
        <v>0</v>
      </c>
      <c r="AW6" s="17">
        <v>0</v>
      </c>
      <c r="AX6" s="30">
        <v>0</v>
      </c>
      <c r="AY6" s="28">
        <v>0</v>
      </c>
      <c r="AZ6" s="31">
        <v>0</v>
      </c>
      <c r="BA6" s="30">
        <v>0</v>
      </c>
      <c r="BB6" s="28">
        <v>0</v>
      </c>
      <c r="BC6" s="31">
        <v>0</v>
      </c>
      <c r="BD6" s="30">
        <v>0</v>
      </c>
      <c r="BE6" s="28">
        <v>0</v>
      </c>
      <c r="BF6" s="31">
        <v>0</v>
      </c>
      <c r="BG6" s="29">
        <v>8</v>
      </c>
      <c r="BH6" s="15">
        <v>0</v>
      </c>
      <c r="BI6" s="17">
        <v>0</v>
      </c>
      <c r="BJ6" s="30">
        <v>0</v>
      </c>
      <c r="BK6" s="28">
        <v>0</v>
      </c>
      <c r="BL6" s="31">
        <v>0</v>
      </c>
      <c r="BM6" s="30">
        <v>0</v>
      </c>
      <c r="BN6" s="28">
        <v>0</v>
      </c>
      <c r="BO6" s="31">
        <v>0</v>
      </c>
      <c r="BP6" s="29">
        <v>10</v>
      </c>
      <c r="BQ6" s="15">
        <v>0</v>
      </c>
      <c r="BR6" s="21">
        <v>0</v>
      </c>
      <c r="BS6" s="20">
        <v>5</v>
      </c>
      <c r="BT6" s="15">
        <v>0</v>
      </c>
      <c r="BU6" s="21">
        <v>0</v>
      </c>
      <c r="BV6" s="28">
        <v>0</v>
      </c>
      <c r="BW6" s="28">
        <v>0</v>
      </c>
      <c r="BX6" s="28">
        <v>0</v>
      </c>
      <c r="BY6" s="20">
        <v>5</v>
      </c>
      <c r="BZ6" s="15">
        <v>0</v>
      </c>
      <c r="CA6" s="21">
        <v>0</v>
      </c>
      <c r="CB6" s="28">
        <v>0</v>
      </c>
      <c r="CC6" s="28">
        <v>0</v>
      </c>
      <c r="CD6" s="28">
        <v>0</v>
      </c>
      <c r="CE6" s="20">
        <v>2</v>
      </c>
      <c r="CF6" s="15">
        <v>0</v>
      </c>
      <c r="CG6" s="21">
        <v>0</v>
      </c>
      <c r="CH6" s="20">
        <v>16</v>
      </c>
      <c r="CI6" s="15">
        <v>1</v>
      </c>
      <c r="CJ6" s="21">
        <v>0</v>
      </c>
      <c r="CK6" s="20">
        <v>1</v>
      </c>
      <c r="CL6" s="15">
        <v>0</v>
      </c>
      <c r="CM6" s="21">
        <v>0</v>
      </c>
      <c r="CN6" s="9"/>
      <c r="CO6" s="77">
        <f t="shared" si="5"/>
        <v>118</v>
      </c>
      <c r="CP6" s="1">
        <f t="shared" si="4"/>
        <v>1</v>
      </c>
      <c r="CQ6" s="95">
        <f t="shared" si="6"/>
        <v>0.84745762711864403</v>
      </c>
      <c r="CR6" s="1">
        <f t="shared" si="7"/>
        <v>0</v>
      </c>
      <c r="CS6" s="96">
        <f t="shared" si="8"/>
        <v>0</v>
      </c>
      <c r="CT6" s="9"/>
      <c r="CU6" s="77">
        <f t="shared" si="9"/>
        <v>1</v>
      </c>
      <c r="CV6" s="2">
        <v>0</v>
      </c>
      <c r="CW6" s="3">
        <v>0</v>
      </c>
      <c r="CX6" s="4">
        <v>1</v>
      </c>
      <c r="CY6" s="79">
        <f t="shared" ref="CY6:CY19" si="12">SUM(CV6:CX6)</f>
        <v>1</v>
      </c>
      <c r="CZ6" s="11">
        <f t="shared" si="10"/>
        <v>0</v>
      </c>
      <c r="DA6" s="2">
        <v>0</v>
      </c>
      <c r="DB6" s="3">
        <v>0</v>
      </c>
      <c r="DC6" s="4">
        <v>0</v>
      </c>
      <c r="DD6" s="79">
        <f t="shared" si="11"/>
        <v>0</v>
      </c>
    </row>
    <row r="7" spans="1:108" ht="24" customHeight="1" x14ac:dyDescent="0.25">
      <c r="A7" s="25" t="s">
        <v>41</v>
      </c>
      <c r="B7" s="20">
        <v>1</v>
      </c>
      <c r="C7" s="15">
        <v>1</v>
      </c>
      <c r="D7" s="21">
        <v>0</v>
      </c>
      <c r="E7" s="28">
        <v>0</v>
      </c>
      <c r="F7" s="28">
        <v>0</v>
      </c>
      <c r="G7" s="28">
        <v>0</v>
      </c>
      <c r="H7" s="20">
        <v>2</v>
      </c>
      <c r="I7" s="15">
        <v>0</v>
      </c>
      <c r="J7" s="21">
        <v>0</v>
      </c>
      <c r="K7" s="28">
        <v>0</v>
      </c>
      <c r="L7" s="28">
        <v>0</v>
      </c>
      <c r="M7" s="28">
        <v>0</v>
      </c>
      <c r="N7" s="20">
        <v>13</v>
      </c>
      <c r="O7" s="15">
        <v>1</v>
      </c>
      <c r="P7" s="21">
        <v>1</v>
      </c>
      <c r="Q7" s="20">
        <v>18</v>
      </c>
      <c r="R7" s="15">
        <v>1</v>
      </c>
      <c r="S7" s="21">
        <v>0</v>
      </c>
      <c r="T7" s="28">
        <v>0</v>
      </c>
      <c r="U7" s="28">
        <v>0</v>
      </c>
      <c r="V7" s="28">
        <v>0</v>
      </c>
      <c r="W7" s="20">
        <v>7</v>
      </c>
      <c r="X7" s="15">
        <v>3</v>
      </c>
      <c r="Y7" s="21">
        <v>3</v>
      </c>
      <c r="Z7" s="28">
        <v>0</v>
      </c>
      <c r="AA7" s="28">
        <v>0</v>
      </c>
      <c r="AB7" s="28">
        <v>0</v>
      </c>
      <c r="AC7" s="20">
        <v>3</v>
      </c>
      <c r="AD7" s="15">
        <v>0</v>
      </c>
      <c r="AE7" s="21">
        <v>0</v>
      </c>
      <c r="AF7" s="20">
        <v>4</v>
      </c>
      <c r="AG7" s="15">
        <v>1</v>
      </c>
      <c r="AH7" s="21">
        <v>1</v>
      </c>
      <c r="AI7" s="20">
        <v>3</v>
      </c>
      <c r="AJ7" s="15">
        <v>0</v>
      </c>
      <c r="AK7" s="21">
        <v>0</v>
      </c>
      <c r="AL7" s="28">
        <v>0</v>
      </c>
      <c r="AM7" s="28">
        <v>0</v>
      </c>
      <c r="AN7" s="28">
        <v>0</v>
      </c>
      <c r="AO7" s="20">
        <v>17</v>
      </c>
      <c r="AP7" s="15">
        <v>0</v>
      </c>
      <c r="AQ7" s="21">
        <v>0</v>
      </c>
      <c r="AR7" s="28">
        <v>0</v>
      </c>
      <c r="AS7" s="28">
        <v>0</v>
      </c>
      <c r="AT7" s="28">
        <v>0</v>
      </c>
      <c r="AU7" s="20">
        <v>3</v>
      </c>
      <c r="AV7" s="15">
        <v>0</v>
      </c>
      <c r="AW7" s="17">
        <v>0</v>
      </c>
      <c r="AX7" s="30">
        <v>0</v>
      </c>
      <c r="AY7" s="28">
        <v>0</v>
      </c>
      <c r="AZ7" s="31">
        <v>0</v>
      </c>
      <c r="BA7" s="30">
        <v>0</v>
      </c>
      <c r="BB7" s="28">
        <v>0</v>
      </c>
      <c r="BC7" s="31">
        <v>0</v>
      </c>
      <c r="BD7" s="30">
        <v>0</v>
      </c>
      <c r="BE7" s="28">
        <v>0</v>
      </c>
      <c r="BF7" s="31">
        <v>0</v>
      </c>
      <c r="BG7" s="29">
        <v>8</v>
      </c>
      <c r="BH7" s="15">
        <v>0</v>
      </c>
      <c r="BI7" s="17">
        <v>0</v>
      </c>
      <c r="BJ7" s="30">
        <v>0</v>
      </c>
      <c r="BK7" s="28">
        <v>0</v>
      </c>
      <c r="BL7" s="31">
        <v>0</v>
      </c>
      <c r="BM7" s="30">
        <v>0</v>
      </c>
      <c r="BN7" s="28">
        <v>0</v>
      </c>
      <c r="BO7" s="31">
        <v>0</v>
      </c>
      <c r="BP7" s="29">
        <v>10</v>
      </c>
      <c r="BQ7" s="15">
        <v>0</v>
      </c>
      <c r="BR7" s="21">
        <v>0</v>
      </c>
      <c r="BS7" s="20">
        <v>5</v>
      </c>
      <c r="BT7" s="15">
        <v>0</v>
      </c>
      <c r="BU7" s="21">
        <v>0</v>
      </c>
      <c r="BV7" s="28">
        <v>0</v>
      </c>
      <c r="BW7" s="28">
        <v>0</v>
      </c>
      <c r="BX7" s="28">
        <v>0</v>
      </c>
      <c r="BY7" s="20">
        <v>5</v>
      </c>
      <c r="BZ7" s="15">
        <v>1</v>
      </c>
      <c r="CA7" s="21">
        <v>1</v>
      </c>
      <c r="CB7" s="28">
        <v>0</v>
      </c>
      <c r="CC7" s="28">
        <v>0</v>
      </c>
      <c r="CD7" s="28">
        <v>0</v>
      </c>
      <c r="CE7" s="20">
        <v>2</v>
      </c>
      <c r="CF7" s="15">
        <v>0</v>
      </c>
      <c r="CG7" s="21">
        <v>0</v>
      </c>
      <c r="CH7" s="20">
        <v>16</v>
      </c>
      <c r="CI7" s="15">
        <v>1</v>
      </c>
      <c r="CJ7" s="21">
        <v>0</v>
      </c>
      <c r="CK7" s="20">
        <v>1</v>
      </c>
      <c r="CL7" s="15">
        <v>0</v>
      </c>
      <c r="CM7" s="21">
        <v>0</v>
      </c>
      <c r="CN7" s="9"/>
      <c r="CO7" s="77">
        <f t="shared" si="5"/>
        <v>118</v>
      </c>
      <c r="CP7" s="1">
        <f t="shared" si="4"/>
        <v>9</v>
      </c>
      <c r="CQ7" s="95">
        <f t="shared" si="6"/>
        <v>7.6271186440677967</v>
      </c>
      <c r="CR7" s="1">
        <f t="shared" si="7"/>
        <v>6</v>
      </c>
      <c r="CS7" s="96">
        <f t="shared" si="8"/>
        <v>5.0847457627118642</v>
      </c>
      <c r="CT7" s="9"/>
      <c r="CU7" s="77">
        <f t="shared" si="9"/>
        <v>9</v>
      </c>
      <c r="CV7" s="2">
        <v>1</v>
      </c>
      <c r="CW7" s="3">
        <v>3</v>
      </c>
      <c r="CX7" s="4">
        <v>5</v>
      </c>
      <c r="CY7" s="79">
        <f t="shared" si="12"/>
        <v>9</v>
      </c>
      <c r="CZ7" s="11">
        <f t="shared" si="10"/>
        <v>6</v>
      </c>
      <c r="DA7" s="2">
        <v>1</v>
      </c>
      <c r="DB7" s="3">
        <v>4</v>
      </c>
      <c r="DC7" s="4">
        <v>1</v>
      </c>
      <c r="DD7" s="79">
        <f t="shared" si="11"/>
        <v>6</v>
      </c>
    </row>
    <row r="8" spans="1:108" ht="24" customHeight="1" x14ac:dyDescent="0.25">
      <c r="A8" s="25" t="s">
        <v>70</v>
      </c>
      <c r="B8" s="20">
        <v>1</v>
      </c>
      <c r="C8" s="15">
        <v>1</v>
      </c>
      <c r="D8" s="21">
        <v>0</v>
      </c>
      <c r="E8" s="28">
        <v>0</v>
      </c>
      <c r="F8" s="28">
        <v>0</v>
      </c>
      <c r="G8" s="28">
        <v>0</v>
      </c>
      <c r="H8" s="20">
        <v>2</v>
      </c>
      <c r="I8" s="15">
        <v>1</v>
      </c>
      <c r="J8" s="21">
        <v>0</v>
      </c>
      <c r="K8" s="28">
        <v>0</v>
      </c>
      <c r="L8" s="28">
        <v>0</v>
      </c>
      <c r="M8" s="28">
        <v>0</v>
      </c>
      <c r="N8" s="20">
        <v>13</v>
      </c>
      <c r="O8" s="15">
        <v>1</v>
      </c>
      <c r="P8" s="21">
        <v>0</v>
      </c>
      <c r="Q8" s="20">
        <v>18</v>
      </c>
      <c r="R8" s="15">
        <v>3</v>
      </c>
      <c r="S8" s="21">
        <v>0</v>
      </c>
      <c r="T8" s="28">
        <v>0</v>
      </c>
      <c r="U8" s="28">
        <v>0</v>
      </c>
      <c r="V8" s="28">
        <v>0</v>
      </c>
      <c r="W8" s="20">
        <v>7</v>
      </c>
      <c r="X8" s="15">
        <v>4</v>
      </c>
      <c r="Y8" s="21">
        <v>0</v>
      </c>
      <c r="Z8" s="28">
        <v>0</v>
      </c>
      <c r="AA8" s="28">
        <v>0</v>
      </c>
      <c r="AB8" s="28">
        <v>0</v>
      </c>
      <c r="AC8" s="20">
        <v>3</v>
      </c>
      <c r="AD8" s="15">
        <v>2</v>
      </c>
      <c r="AE8" s="21">
        <v>0</v>
      </c>
      <c r="AF8" s="20">
        <v>4</v>
      </c>
      <c r="AG8" s="15">
        <v>1</v>
      </c>
      <c r="AH8" s="21">
        <v>0</v>
      </c>
      <c r="AI8" s="20">
        <v>3</v>
      </c>
      <c r="AJ8" s="15">
        <v>0</v>
      </c>
      <c r="AK8" s="21">
        <v>0</v>
      </c>
      <c r="AL8" s="28">
        <v>0</v>
      </c>
      <c r="AM8" s="28">
        <v>0</v>
      </c>
      <c r="AN8" s="28">
        <v>0</v>
      </c>
      <c r="AO8" s="20">
        <v>17</v>
      </c>
      <c r="AP8" s="15">
        <v>4</v>
      </c>
      <c r="AQ8" s="21">
        <v>0</v>
      </c>
      <c r="AR8" s="28">
        <v>0</v>
      </c>
      <c r="AS8" s="28">
        <v>0</v>
      </c>
      <c r="AT8" s="28">
        <v>0</v>
      </c>
      <c r="AU8" s="20">
        <v>3</v>
      </c>
      <c r="AV8" s="15">
        <v>0</v>
      </c>
      <c r="AW8" s="17">
        <v>0</v>
      </c>
      <c r="AX8" s="30">
        <v>0</v>
      </c>
      <c r="AY8" s="28">
        <v>0</v>
      </c>
      <c r="AZ8" s="31">
        <v>0</v>
      </c>
      <c r="BA8" s="30">
        <v>0</v>
      </c>
      <c r="BB8" s="28">
        <v>0</v>
      </c>
      <c r="BC8" s="31">
        <v>0</v>
      </c>
      <c r="BD8" s="30">
        <v>0</v>
      </c>
      <c r="BE8" s="28">
        <v>0</v>
      </c>
      <c r="BF8" s="31">
        <v>0</v>
      </c>
      <c r="BG8" s="29">
        <v>8</v>
      </c>
      <c r="BH8" s="15">
        <v>0</v>
      </c>
      <c r="BI8" s="17">
        <v>0</v>
      </c>
      <c r="BJ8" s="30">
        <v>0</v>
      </c>
      <c r="BK8" s="28">
        <v>0</v>
      </c>
      <c r="BL8" s="31">
        <v>0</v>
      </c>
      <c r="BM8" s="30">
        <v>0</v>
      </c>
      <c r="BN8" s="28">
        <v>0</v>
      </c>
      <c r="BO8" s="31">
        <v>0</v>
      </c>
      <c r="BP8" s="29">
        <v>10</v>
      </c>
      <c r="BQ8" s="15">
        <v>1</v>
      </c>
      <c r="BR8" s="21">
        <v>0</v>
      </c>
      <c r="BS8" s="20">
        <v>5</v>
      </c>
      <c r="BT8" s="15">
        <v>1</v>
      </c>
      <c r="BU8" s="21">
        <v>0</v>
      </c>
      <c r="BV8" s="28">
        <v>0</v>
      </c>
      <c r="BW8" s="28">
        <v>0</v>
      </c>
      <c r="BX8" s="28">
        <v>0</v>
      </c>
      <c r="BY8" s="20">
        <v>5</v>
      </c>
      <c r="BZ8" s="15">
        <v>0</v>
      </c>
      <c r="CA8" s="21">
        <v>0</v>
      </c>
      <c r="CB8" s="28">
        <v>0</v>
      </c>
      <c r="CC8" s="28">
        <v>0</v>
      </c>
      <c r="CD8" s="28">
        <v>0</v>
      </c>
      <c r="CE8" s="20">
        <v>2</v>
      </c>
      <c r="CF8" s="15">
        <v>0</v>
      </c>
      <c r="CG8" s="21">
        <v>0</v>
      </c>
      <c r="CH8" s="20">
        <v>16</v>
      </c>
      <c r="CI8" s="15">
        <v>1</v>
      </c>
      <c r="CJ8" s="21">
        <v>0</v>
      </c>
      <c r="CK8" s="20">
        <v>1</v>
      </c>
      <c r="CL8" s="15">
        <v>1</v>
      </c>
      <c r="CM8" s="21">
        <v>0</v>
      </c>
      <c r="CN8" s="9"/>
      <c r="CO8" s="77">
        <f t="shared" si="5"/>
        <v>118</v>
      </c>
      <c r="CP8" s="1">
        <f t="shared" si="4"/>
        <v>21</v>
      </c>
      <c r="CQ8" s="95">
        <f t="shared" si="6"/>
        <v>17.796610169491526</v>
      </c>
      <c r="CR8" s="1">
        <f t="shared" si="7"/>
        <v>0</v>
      </c>
      <c r="CS8" s="96">
        <f t="shared" si="8"/>
        <v>0</v>
      </c>
      <c r="CT8" s="9"/>
      <c r="CU8" s="77">
        <f t="shared" si="9"/>
        <v>21</v>
      </c>
      <c r="CV8" s="2">
        <v>3</v>
      </c>
      <c r="CW8" s="3">
        <v>5</v>
      </c>
      <c r="CX8" s="4">
        <v>13</v>
      </c>
      <c r="CY8" s="79">
        <f t="shared" si="12"/>
        <v>21</v>
      </c>
      <c r="CZ8" s="11">
        <f t="shared" si="10"/>
        <v>0</v>
      </c>
      <c r="DA8" s="2">
        <v>0</v>
      </c>
      <c r="DB8" s="3">
        <v>0</v>
      </c>
      <c r="DC8" s="4">
        <v>0</v>
      </c>
      <c r="DD8" s="79">
        <f t="shared" si="11"/>
        <v>0</v>
      </c>
    </row>
    <row r="9" spans="1:108" ht="24" customHeight="1" x14ac:dyDescent="0.25">
      <c r="A9" s="25" t="s">
        <v>42</v>
      </c>
      <c r="B9" s="20">
        <v>1</v>
      </c>
      <c r="C9" s="15">
        <v>1</v>
      </c>
      <c r="D9" s="21">
        <v>0</v>
      </c>
      <c r="E9" s="28">
        <v>0</v>
      </c>
      <c r="F9" s="28">
        <v>0</v>
      </c>
      <c r="G9" s="28">
        <v>0</v>
      </c>
      <c r="H9" s="20">
        <v>2</v>
      </c>
      <c r="I9" s="15">
        <v>1</v>
      </c>
      <c r="J9" s="21">
        <v>0</v>
      </c>
      <c r="K9" s="28">
        <v>0</v>
      </c>
      <c r="L9" s="28">
        <v>0</v>
      </c>
      <c r="M9" s="28">
        <v>0</v>
      </c>
      <c r="N9" s="20">
        <v>13</v>
      </c>
      <c r="O9" s="15">
        <v>1</v>
      </c>
      <c r="P9" s="21">
        <v>0</v>
      </c>
      <c r="Q9" s="20">
        <v>18</v>
      </c>
      <c r="R9" s="15">
        <v>0</v>
      </c>
      <c r="S9" s="21">
        <v>0</v>
      </c>
      <c r="T9" s="28">
        <v>0</v>
      </c>
      <c r="U9" s="28">
        <v>0</v>
      </c>
      <c r="V9" s="28">
        <v>0</v>
      </c>
      <c r="W9" s="20">
        <v>7</v>
      </c>
      <c r="X9" s="15">
        <v>0</v>
      </c>
      <c r="Y9" s="21">
        <v>0</v>
      </c>
      <c r="Z9" s="28">
        <v>0</v>
      </c>
      <c r="AA9" s="28">
        <v>0</v>
      </c>
      <c r="AB9" s="28">
        <v>0</v>
      </c>
      <c r="AC9" s="20">
        <v>3</v>
      </c>
      <c r="AD9" s="15">
        <v>0</v>
      </c>
      <c r="AE9" s="21">
        <v>0</v>
      </c>
      <c r="AF9" s="20">
        <v>4</v>
      </c>
      <c r="AG9" s="15">
        <v>1</v>
      </c>
      <c r="AH9" s="21">
        <v>0</v>
      </c>
      <c r="AI9" s="20">
        <v>3</v>
      </c>
      <c r="AJ9" s="15">
        <v>0</v>
      </c>
      <c r="AK9" s="21">
        <v>0</v>
      </c>
      <c r="AL9" s="28">
        <v>0</v>
      </c>
      <c r="AM9" s="28">
        <v>0</v>
      </c>
      <c r="AN9" s="28">
        <v>0</v>
      </c>
      <c r="AO9" s="20">
        <v>17</v>
      </c>
      <c r="AP9" s="15">
        <v>0</v>
      </c>
      <c r="AQ9" s="21">
        <v>0</v>
      </c>
      <c r="AR9" s="28">
        <v>0</v>
      </c>
      <c r="AS9" s="28">
        <v>0</v>
      </c>
      <c r="AT9" s="28">
        <v>0</v>
      </c>
      <c r="AU9" s="20">
        <v>3</v>
      </c>
      <c r="AV9" s="15">
        <v>0</v>
      </c>
      <c r="AW9" s="17">
        <v>0</v>
      </c>
      <c r="AX9" s="30">
        <v>0</v>
      </c>
      <c r="AY9" s="28">
        <v>0</v>
      </c>
      <c r="AZ9" s="31">
        <v>0</v>
      </c>
      <c r="BA9" s="30">
        <v>0</v>
      </c>
      <c r="BB9" s="28">
        <v>0</v>
      </c>
      <c r="BC9" s="31">
        <v>0</v>
      </c>
      <c r="BD9" s="30">
        <v>0</v>
      </c>
      <c r="BE9" s="28">
        <v>0</v>
      </c>
      <c r="BF9" s="31">
        <v>0</v>
      </c>
      <c r="BG9" s="29">
        <v>8</v>
      </c>
      <c r="BH9" s="15">
        <v>0</v>
      </c>
      <c r="BI9" s="17">
        <v>0</v>
      </c>
      <c r="BJ9" s="30">
        <v>0</v>
      </c>
      <c r="BK9" s="28">
        <v>0</v>
      </c>
      <c r="BL9" s="31">
        <v>0</v>
      </c>
      <c r="BM9" s="30">
        <v>0</v>
      </c>
      <c r="BN9" s="28">
        <v>0</v>
      </c>
      <c r="BO9" s="31">
        <v>0</v>
      </c>
      <c r="BP9" s="29">
        <v>10</v>
      </c>
      <c r="BQ9" s="15">
        <v>0</v>
      </c>
      <c r="BR9" s="21">
        <v>0</v>
      </c>
      <c r="BS9" s="20">
        <v>5</v>
      </c>
      <c r="BT9" s="15">
        <v>0</v>
      </c>
      <c r="BU9" s="21">
        <v>0</v>
      </c>
      <c r="BV9" s="28">
        <v>0</v>
      </c>
      <c r="BW9" s="28">
        <v>0</v>
      </c>
      <c r="BX9" s="28">
        <v>0</v>
      </c>
      <c r="BY9" s="20">
        <v>5</v>
      </c>
      <c r="BZ9" s="15">
        <v>0</v>
      </c>
      <c r="CA9" s="21">
        <v>0</v>
      </c>
      <c r="CB9" s="28">
        <v>0</v>
      </c>
      <c r="CC9" s="28">
        <v>0</v>
      </c>
      <c r="CD9" s="28">
        <v>0</v>
      </c>
      <c r="CE9" s="20">
        <v>2</v>
      </c>
      <c r="CF9" s="15">
        <v>0</v>
      </c>
      <c r="CG9" s="21">
        <v>0</v>
      </c>
      <c r="CH9" s="20">
        <v>16</v>
      </c>
      <c r="CI9" s="15">
        <v>1</v>
      </c>
      <c r="CJ9" s="21">
        <v>0</v>
      </c>
      <c r="CK9" s="20">
        <v>1</v>
      </c>
      <c r="CL9" s="15">
        <v>0</v>
      </c>
      <c r="CM9" s="21">
        <v>0</v>
      </c>
      <c r="CN9" s="9"/>
      <c r="CO9" s="77">
        <f t="shared" si="5"/>
        <v>118</v>
      </c>
      <c r="CP9" s="1">
        <f t="shared" si="4"/>
        <v>5</v>
      </c>
      <c r="CQ9" s="95">
        <f t="shared" si="6"/>
        <v>4.2372881355932206</v>
      </c>
      <c r="CR9" s="1">
        <f t="shared" si="7"/>
        <v>0</v>
      </c>
      <c r="CS9" s="96">
        <f t="shared" si="8"/>
        <v>0</v>
      </c>
      <c r="CT9" s="9"/>
      <c r="CU9" s="77">
        <f t="shared" si="9"/>
        <v>5</v>
      </c>
      <c r="CV9" s="2">
        <v>1</v>
      </c>
      <c r="CW9" s="3">
        <v>1</v>
      </c>
      <c r="CX9" s="4">
        <v>3</v>
      </c>
      <c r="CY9" s="79">
        <f t="shared" si="12"/>
        <v>5</v>
      </c>
      <c r="CZ9" s="11">
        <f t="shared" si="10"/>
        <v>0</v>
      </c>
      <c r="DA9" s="2">
        <v>0</v>
      </c>
      <c r="DB9" s="3">
        <v>0</v>
      </c>
      <c r="DC9" s="4">
        <v>0</v>
      </c>
      <c r="DD9" s="79">
        <f t="shared" si="11"/>
        <v>0</v>
      </c>
    </row>
    <row r="10" spans="1:108" ht="24" customHeight="1" x14ac:dyDescent="0.25">
      <c r="A10" s="25" t="s">
        <v>43</v>
      </c>
      <c r="B10" s="20">
        <v>1</v>
      </c>
      <c r="C10" s="15">
        <v>0</v>
      </c>
      <c r="D10" s="21">
        <v>0</v>
      </c>
      <c r="E10" s="28">
        <v>0</v>
      </c>
      <c r="F10" s="28">
        <v>0</v>
      </c>
      <c r="G10" s="28">
        <v>0</v>
      </c>
      <c r="H10" s="20">
        <v>2</v>
      </c>
      <c r="I10" s="15">
        <v>0</v>
      </c>
      <c r="J10" s="21">
        <v>0</v>
      </c>
      <c r="K10" s="28">
        <v>0</v>
      </c>
      <c r="L10" s="28">
        <v>0</v>
      </c>
      <c r="M10" s="28">
        <v>0</v>
      </c>
      <c r="N10" s="20">
        <v>13</v>
      </c>
      <c r="O10" s="15">
        <v>0</v>
      </c>
      <c r="P10" s="21">
        <v>0</v>
      </c>
      <c r="Q10" s="20">
        <v>18</v>
      </c>
      <c r="R10" s="15">
        <v>0</v>
      </c>
      <c r="S10" s="21">
        <v>0</v>
      </c>
      <c r="T10" s="28">
        <v>0</v>
      </c>
      <c r="U10" s="28">
        <v>0</v>
      </c>
      <c r="V10" s="28">
        <v>0</v>
      </c>
      <c r="W10" s="20">
        <v>7</v>
      </c>
      <c r="X10" s="15">
        <v>0</v>
      </c>
      <c r="Y10" s="21">
        <v>0</v>
      </c>
      <c r="Z10" s="28">
        <v>0</v>
      </c>
      <c r="AA10" s="28">
        <v>0</v>
      </c>
      <c r="AB10" s="28">
        <v>0</v>
      </c>
      <c r="AC10" s="20">
        <v>3</v>
      </c>
      <c r="AD10" s="15">
        <v>0</v>
      </c>
      <c r="AE10" s="21">
        <v>0</v>
      </c>
      <c r="AF10" s="20">
        <v>4</v>
      </c>
      <c r="AG10" s="15">
        <v>0</v>
      </c>
      <c r="AH10" s="21">
        <v>0</v>
      </c>
      <c r="AI10" s="20">
        <v>3</v>
      </c>
      <c r="AJ10" s="15">
        <v>0</v>
      </c>
      <c r="AK10" s="21">
        <v>0</v>
      </c>
      <c r="AL10" s="28">
        <v>0</v>
      </c>
      <c r="AM10" s="28">
        <v>0</v>
      </c>
      <c r="AN10" s="28">
        <v>0</v>
      </c>
      <c r="AO10" s="20">
        <v>17</v>
      </c>
      <c r="AP10" s="15">
        <v>0</v>
      </c>
      <c r="AQ10" s="21">
        <v>0</v>
      </c>
      <c r="AR10" s="28">
        <v>0</v>
      </c>
      <c r="AS10" s="28">
        <v>0</v>
      </c>
      <c r="AT10" s="28">
        <v>0</v>
      </c>
      <c r="AU10" s="20">
        <v>3</v>
      </c>
      <c r="AV10" s="15">
        <v>0</v>
      </c>
      <c r="AW10" s="17">
        <v>0</v>
      </c>
      <c r="AX10" s="30">
        <v>0</v>
      </c>
      <c r="AY10" s="28">
        <v>0</v>
      </c>
      <c r="AZ10" s="31">
        <v>0</v>
      </c>
      <c r="BA10" s="30">
        <v>0</v>
      </c>
      <c r="BB10" s="28">
        <v>0</v>
      </c>
      <c r="BC10" s="31">
        <v>0</v>
      </c>
      <c r="BD10" s="30">
        <v>0</v>
      </c>
      <c r="BE10" s="28">
        <v>0</v>
      </c>
      <c r="BF10" s="31">
        <v>0</v>
      </c>
      <c r="BG10" s="29">
        <v>8</v>
      </c>
      <c r="BH10" s="15">
        <v>0</v>
      </c>
      <c r="BI10" s="17">
        <v>0</v>
      </c>
      <c r="BJ10" s="30">
        <v>0</v>
      </c>
      <c r="BK10" s="28">
        <v>0</v>
      </c>
      <c r="BL10" s="31">
        <v>0</v>
      </c>
      <c r="BM10" s="30">
        <v>0</v>
      </c>
      <c r="BN10" s="28">
        <v>0</v>
      </c>
      <c r="BO10" s="31">
        <v>0</v>
      </c>
      <c r="BP10" s="29">
        <v>10</v>
      </c>
      <c r="BQ10" s="15">
        <v>0</v>
      </c>
      <c r="BR10" s="21">
        <v>0</v>
      </c>
      <c r="BS10" s="20">
        <v>5</v>
      </c>
      <c r="BT10" s="15">
        <v>0</v>
      </c>
      <c r="BU10" s="21">
        <v>0</v>
      </c>
      <c r="BV10" s="28">
        <v>0</v>
      </c>
      <c r="BW10" s="28">
        <v>0</v>
      </c>
      <c r="BX10" s="28">
        <v>0</v>
      </c>
      <c r="BY10" s="20">
        <v>5</v>
      </c>
      <c r="BZ10" s="15">
        <v>1</v>
      </c>
      <c r="CA10" s="21">
        <v>1</v>
      </c>
      <c r="CB10" s="28">
        <v>0</v>
      </c>
      <c r="CC10" s="28">
        <v>0</v>
      </c>
      <c r="CD10" s="28">
        <v>0</v>
      </c>
      <c r="CE10" s="20">
        <v>2</v>
      </c>
      <c r="CF10" s="15">
        <v>0</v>
      </c>
      <c r="CG10" s="21">
        <v>0</v>
      </c>
      <c r="CH10" s="20">
        <v>16</v>
      </c>
      <c r="CI10" s="15">
        <v>1</v>
      </c>
      <c r="CJ10" s="21">
        <v>0</v>
      </c>
      <c r="CK10" s="20">
        <v>1</v>
      </c>
      <c r="CL10" s="15">
        <v>0</v>
      </c>
      <c r="CM10" s="21">
        <v>0</v>
      </c>
      <c r="CN10" s="9"/>
      <c r="CO10" s="77">
        <f t="shared" si="5"/>
        <v>118</v>
      </c>
      <c r="CP10" s="1">
        <f t="shared" si="4"/>
        <v>2</v>
      </c>
      <c r="CQ10" s="95">
        <f t="shared" si="6"/>
        <v>1.6949152542372881</v>
      </c>
      <c r="CR10" s="1">
        <f t="shared" si="7"/>
        <v>1</v>
      </c>
      <c r="CS10" s="96">
        <f t="shared" si="8"/>
        <v>0.84745762711864403</v>
      </c>
      <c r="CT10" s="9"/>
      <c r="CU10" s="77">
        <f t="shared" si="9"/>
        <v>2</v>
      </c>
      <c r="CV10" s="2">
        <v>0</v>
      </c>
      <c r="CW10" s="3">
        <v>0</v>
      </c>
      <c r="CX10" s="4">
        <v>2</v>
      </c>
      <c r="CY10" s="79">
        <f t="shared" si="12"/>
        <v>2</v>
      </c>
      <c r="CZ10" s="11">
        <f t="shared" si="10"/>
        <v>1</v>
      </c>
      <c r="DA10" s="2">
        <v>0</v>
      </c>
      <c r="DB10" s="3">
        <v>0</v>
      </c>
      <c r="DC10" s="4">
        <v>1</v>
      </c>
      <c r="DD10" s="79">
        <f t="shared" si="11"/>
        <v>1</v>
      </c>
    </row>
    <row r="11" spans="1:108" ht="24" customHeight="1" x14ac:dyDescent="0.25">
      <c r="A11" s="25" t="s">
        <v>44</v>
      </c>
      <c r="B11" s="20">
        <v>1</v>
      </c>
      <c r="C11" s="15">
        <v>0</v>
      </c>
      <c r="D11" s="21">
        <v>0</v>
      </c>
      <c r="E11" s="28">
        <v>0</v>
      </c>
      <c r="F11" s="28">
        <v>0</v>
      </c>
      <c r="G11" s="28">
        <v>0</v>
      </c>
      <c r="H11" s="20">
        <v>2</v>
      </c>
      <c r="I11" s="15">
        <v>0</v>
      </c>
      <c r="J11" s="21">
        <v>0</v>
      </c>
      <c r="K11" s="28">
        <v>0</v>
      </c>
      <c r="L11" s="28">
        <v>0</v>
      </c>
      <c r="M11" s="28">
        <v>0</v>
      </c>
      <c r="N11" s="20">
        <v>13</v>
      </c>
      <c r="O11" s="15">
        <v>0</v>
      </c>
      <c r="P11" s="21">
        <v>0</v>
      </c>
      <c r="Q11" s="20">
        <v>18</v>
      </c>
      <c r="R11" s="15">
        <v>0</v>
      </c>
      <c r="S11" s="21">
        <v>0</v>
      </c>
      <c r="T11" s="28">
        <v>0</v>
      </c>
      <c r="U11" s="28">
        <v>0</v>
      </c>
      <c r="V11" s="28">
        <v>0</v>
      </c>
      <c r="W11" s="20">
        <v>7</v>
      </c>
      <c r="X11" s="15">
        <v>0</v>
      </c>
      <c r="Y11" s="21">
        <v>0</v>
      </c>
      <c r="Z11" s="28">
        <v>0</v>
      </c>
      <c r="AA11" s="28">
        <v>0</v>
      </c>
      <c r="AB11" s="28">
        <v>0</v>
      </c>
      <c r="AC11" s="20">
        <v>3</v>
      </c>
      <c r="AD11" s="15">
        <v>0</v>
      </c>
      <c r="AE11" s="21">
        <v>0</v>
      </c>
      <c r="AF11" s="20">
        <v>4</v>
      </c>
      <c r="AG11" s="15">
        <v>0</v>
      </c>
      <c r="AH11" s="21">
        <v>0</v>
      </c>
      <c r="AI11" s="20">
        <v>3</v>
      </c>
      <c r="AJ11" s="15">
        <v>0</v>
      </c>
      <c r="AK11" s="21">
        <v>0</v>
      </c>
      <c r="AL11" s="28">
        <v>0</v>
      </c>
      <c r="AM11" s="28">
        <v>0</v>
      </c>
      <c r="AN11" s="28">
        <v>0</v>
      </c>
      <c r="AO11" s="20">
        <v>17</v>
      </c>
      <c r="AP11" s="15">
        <v>0</v>
      </c>
      <c r="AQ11" s="21">
        <v>0</v>
      </c>
      <c r="AR11" s="28">
        <v>0</v>
      </c>
      <c r="AS11" s="28">
        <v>0</v>
      </c>
      <c r="AT11" s="28">
        <v>0</v>
      </c>
      <c r="AU11" s="20">
        <v>3</v>
      </c>
      <c r="AV11" s="15">
        <v>0</v>
      </c>
      <c r="AW11" s="17">
        <v>0</v>
      </c>
      <c r="AX11" s="30">
        <v>0</v>
      </c>
      <c r="AY11" s="28">
        <v>0</v>
      </c>
      <c r="AZ11" s="31">
        <v>0</v>
      </c>
      <c r="BA11" s="30">
        <v>0</v>
      </c>
      <c r="BB11" s="28">
        <v>0</v>
      </c>
      <c r="BC11" s="31">
        <v>0</v>
      </c>
      <c r="BD11" s="30">
        <v>0</v>
      </c>
      <c r="BE11" s="28">
        <v>0</v>
      </c>
      <c r="BF11" s="31">
        <v>0</v>
      </c>
      <c r="BG11" s="29">
        <v>8</v>
      </c>
      <c r="BH11" s="15">
        <v>0</v>
      </c>
      <c r="BI11" s="17">
        <v>0</v>
      </c>
      <c r="BJ11" s="30">
        <v>0</v>
      </c>
      <c r="BK11" s="28">
        <v>0</v>
      </c>
      <c r="BL11" s="31">
        <v>0</v>
      </c>
      <c r="BM11" s="30">
        <v>0</v>
      </c>
      <c r="BN11" s="28">
        <v>0</v>
      </c>
      <c r="BO11" s="31">
        <v>0</v>
      </c>
      <c r="BP11" s="29">
        <v>10</v>
      </c>
      <c r="BQ11" s="15">
        <v>0</v>
      </c>
      <c r="BR11" s="21">
        <v>0</v>
      </c>
      <c r="BS11" s="20">
        <v>5</v>
      </c>
      <c r="BT11" s="15">
        <v>0</v>
      </c>
      <c r="BU11" s="21">
        <v>0</v>
      </c>
      <c r="BV11" s="28">
        <v>0</v>
      </c>
      <c r="BW11" s="28">
        <v>0</v>
      </c>
      <c r="BX11" s="28">
        <v>0</v>
      </c>
      <c r="BY11" s="20">
        <v>5</v>
      </c>
      <c r="BZ11" s="15">
        <v>1</v>
      </c>
      <c r="CA11" s="21">
        <v>0</v>
      </c>
      <c r="CB11" s="28">
        <v>0</v>
      </c>
      <c r="CC11" s="28">
        <v>0</v>
      </c>
      <c r="CD11" s="28">
        <v>0</v>
      </c>
      <c r="CE11" s="20">
        <v>2</v>
      </c>
      <c r="CF11" s="15">
        <v>0</v>
      </c>
      <c r="CG11" s="21">
        <v>0</v>
      </c>
      <c r="CH11" s="20">
        <v>16</v>
      </c>
      <c r="CI11" s="15">
        <v>1</v>
      </c>
      <c r="CJ11" s="21">
        <v>0</v>
      </c>
      <c r="CK11" s="20">
        <v>1</v>
      </c>
      <c r="CL11" s="15">
        <v>0</v>
      </c>
      <c r="CM11" s="21">
        <v>0</v>
      </c>
      <c r="CN11" s="9"/>
      <c r="CO11" s="77">
        <f t="shared" si="5"/>
        <v>118</v>
      </c>
      <c r="CP11" s="1">
        <f t="shared" si="4"/>
        <v>2</v>
      </c>
      <c r="CQ11" s="95">
        <f t="shared" si="6"/>
        <v>1.6949152542372881</v>
      </c>
      <c r="CR11" s="1">
        <f t="shared" si="7"/>
        <v>0</v>
      </c>
      <c r="CS11" s="96">
        <f t="shared" si="8"/>
        <v>0</v>
      </c>
      <c r="CT11" s="9"/>
      <c r="CU11" s="77">
        <f t="shared" si="9"/>
        <v>2</v>
      </c>
      <c r="CV11" s="2">
        <v>0</v>
      </c>
      <c r="CW11" s="3">
        <v>0</v>
      </c>
      <c r="CX11" s="4">
        <v>2</v>
      </c>
      <c r="CY11" s="79">
        <f t="shared" si="12"/>
        <v>2</v>
      </c>
      <c r="CZ11" s="11">
        <f t="shared" si="10"/>
        <v>0</v>
      </c>
      <c r="DA11" s="2">
        <v>0</v>
      </c>
      <c r="DB11" s="3">
        <v>0</v>
      </c>
      <c r="DC11" s="4">
        <v>0</v>
      </c>
      <c r="DD11" s="79">
        <f t="shared" si="11"/>
        <v>0</v>
      </c>
    </row>
    <row r="12" spans="1:108" ht="24" customHeight="1" x14ac:dyDescent="0.25">
      <c r="A12" s="25" t="s">
        <v>45</v>
      </c>
      <c r="B12" s="20">
        <v>1</v>
      </c>
      <c r="C12" s="15">
        <v>0</v>
      </c>
      <c r="D12" s="21">
        <v>0</v>
      </c>
      <c r="E12" s="28">
        <v>0</v>
      </c>
      <c r="F12" s="28">
        <v>0</v>
      </c>
      <c r="G12" s="28">
        <v>0</v>
      </c>
      <c r="H12" s="20">
        <v>2</v>
      </c>
      <c r="I12" s="15">
        <v>0</v>
      </c>
      <c r="J12" s="21">
        <v>0</v>
      </c>
      <c r="K12" s="28">
        <v>0</v>
      </c>
      <c r="L12" s="28">
        <v>0</v>
      </c>
      <c r="M12" s="28">
        <v>0</v>
      </c>
      <c r="N12" s="20">
        <v>13</v>
      </c>
      <c r="O12" s="15">
        <v>0</v>
      </c>
      <c r="P12" s="21">
        <v>0</v>
      </c>
      <c r="Q12" s="20">
        <v>18</v>
      </c>
      <c r="R12" s="15">
        <v>0</v>
      </c>
      <c r="S12" s="21">
        <v>0</v>
      </c>
      <c r="T12" s="28">
        <v>0</v>
      </c>
      <c r="U12" s="28">
        <v>0</v>
      </c>
      <c r="V12" s="28">
        <v>0</v>
      </c>
      <c r="W12" s="20">
        <v>7</v>
      </c>
      <c r="X12" s="15">
        <v>0</v>
      </c>
      <c r="Y12" s="21">
        <v>0</v>
      </c>
      <c r="Z12" s="28">
        <v>0</v>
      </c>
      <c r="AA12" s="28">
        <v>0</v>
      </c>
      <c r="AB12" s="28">
        <v>0</v>
      </c>
      <c r="AC12" s="20">
        <v>3</v>
      </c>
      <c r="AD12" s="15">
        <v>0</v>
      </c>
      <c r="AE12" s="21">
        <v>0</v>
      </c>
      <c r="AF12" s="20">
        <v>4</v>
      </c>
      <c r="AG12" s="15">
        <v>0</v>
      </c>
      <c r="AH12" s="21">
        <v>0</v>
      </c>
      <c r="AI12" s="20">
        <v>3</v>
      </c>
      <c r="AJ12" s="15">
        <v>0</v>
      </c>
      <c r="AK12" s="21">
        <v>0</v>
      </c>
      <c r="AL12" s="28">
        <v>0</v>
      </c>
      <c r="AM12" s="28">
        <v>0</v>
      </c>
      <c r="AN12" s="28">
        <v>0</v>
      </c>
      <c r="AO12" s="20">
        <v>17</v>
      </c>
      <c r="AP12" s="15">
        <v>0</v>
      </c>
      <c r="AQ12" s="21">
        <v>0</v>
      </c>
      <c r="AR12" s="28">
        <v>0</v>
      </c>
      <c r="AS12" s="28">
        <v>0</v>
      </c>
      <c r="AT12" s="28">
        <v>0</v>
      </c>
      <c r="AU12" s="20">
        <v>3</v>
      </c>
      <c r="AV12" s="15">
        <v>0</v>
      </c>
      <c r="AW12" s="17">
        <v>0</v>
      </c>
      <c r="AX12" s="30">
        <v>0</v>
      </c>
      <c r="AY12" s="28">
        <v>0</v>
      </c>
      <c r="AZ12" s="31">
        <v>0</v>
      </c>
      <c r="BA12" s="30">
        <v>0</v>
      </c>
      <c r="BB12" s="28">
        <v>0</v>
      </c>
      <c r="BC12" s="31">
        <v>0</v>
      </c>
      <c r="BD12" s="30">
        <v>0</v>
      </c>
      <c r="BE12" s="28">
        <v>0</v>
      </c>
      <c r="BF12" s="31">
        <v>0</v>
      </c>
      <c r="BG12" s="29">
        <v>8</v>
      </c>
      <c r="BH12" s="15">
        <v>0</v>
      </c>
      <c r="BI12" s="17">
        <v>0</v>
      </c>
      <c r="BJ12" s="30">
        <v>0</v>
      </c>
      <c r="BK12" s="28">
        <v>0</v>
      </c>
      <c r="BL12" s="31">
        <v>0</v>
      </c>
      <c r="BM12" s="30">
        <v>0</v>
      </c>
      <c r="BN12" s="28">
        <v>0</v>
      </c>
      <c r="BO12" s="31">
        <v>0</v>
      </c>
      <c r="BP12" s="29">
        <v>10</v>
      </c>
      <c r="BQ12" s="15">
        <v>0</v>
      </c>
      <c r="BR12" s="21">
        <v>0</v>
      </c>
      <c r="BS12" s="20">
        <v>5</v>
      </c>
      <c r="BT12" s="15">
        <v>0</v>
      </c>
      <c r="BU12" s="21">
        <v>0</v>
      </c>
      <c r="BV12" s="28">
        <v>0</v>
      </c>
      <c r="BW12" s="28">
        <v>0</v>
      </c>
      <c r="BX12" s="28">
        <v>0</v>
      </c>
      <c r="BY12" s="20">
        <v>5</v>
      </c>
      <c r="BZ12" s="15">
        <v>0</v>
      </c>
      <c r="CA12" s="21">
        <v>0</v>
      </c>
      <c r="CB12" s="28">
        <v>0</v>
      </c>
      <c r="CC12" s="28">
        <v>0</v>
      </c>
      <c r="CD12" s="28">
        <v>0</v>
      </c>
      <c r="CE12" s="20">
        <v>2</v>
      </c>
      <c r="CF12" s="15">
        <v>0</v>
      </c>
      <c r="CG12" s="21">
        <v>0</v>
      </c>
      <c r="CH12" s="20">
        <v>16</v>
      </c>
      <c r="CI12" s="15">
        <v>1</v>
      </c>
      <c r="CJ12" s="21">
        <v>0</v>
      </c>
      <c r="CK12" s="20">
        <v>1</v>
      </c>
      <c r="CL12" s="15">
        <v>0</v>
      </c>
      <c r="CM12" s="21">
        <v>0</v>
      </c>
      <c r="CN12" s="9"/>
      <c r="CO12" s="77">
        <f t="shared" si="5"/>
        <v>118</v>
      </c>
      <c r="CP12" s="1">
        <f t="shared" si="4"/>
        <v>1</v>
      </c>
      <c r="CQ12" s="95">
        <f t="shared" si="6"/>
        <v>0.84745762711864403</v>
      </c>
      <c r="CR12" s="1">
        <f t="shared" si="7"/>
        <v>0</v>
      </c>
      <c r="CS12" s="96">
        <f t="shared" si="8"/>
        <v>0</v>
      </c>
      <c r="CT12" s="9"/>
      <c r="CU12" s="77">
        <f t="shared" si="9"/>
        <v>1</v>
      </c>
      <c r="CV12" s="2">
        <v>0</v>
      </c>
      <c r="CW12" s="3">
        <v>0</v>
      </c>
      <c r="CX12" s="4">
        <v>1</v>
      </c>
      <c r="CY12" s="79">
        <f t="shared" si="12"/>
        <v>1</v>
      </c>
      <c r="CZ12" s="11">
        <f t="shared" si="10"/>
        <v>0</v>
      </c>
      <c r="DA12" s="2">
        <v>0</v>
      </c>
      <c r="DB12" s="3">
        <v>0</v>
      </c>
      <c r="DC12" s="4">
        <v>0</v>
      </c>
      <c r="DD12" s="79">
        <f t="shared" si="11"/>
        <v>0</v>
      </c>
    </row>
    <row r="13" spans="1:108" ht="24" customHeight="1" x14ac:dyDescent="0.25">
      <c r="A13" s="25" t="s">
        <v>46</v>
      </c>
      <c r="B13" s="20">
        <v>1</v>
      </c>
      <c r="C13" s="15">
        <v>1</v>
      </c>
      <c r="D13" s="21">
        <v>1</v>
      </c>
      <c r="E13" s="28">
        <v>0</v>
      </c>
      <c r="F13" s="28">
        <v>0</v>
      </c>
      <c r="G13" s="28">
        <v>0</v>
      </c>
      <c r="H13" s="20">
        <v>2</v>
      </c>
      <c r="I13" s="15">
        <v>2</v>
      </c>
      <c r="J13" s="21">
        <v>2</v>
      </c>
      <c r="K13" s="28">
        <v>0</v>
      </c>
      <c r="L13" s="28">
        <v>0</v>
      </c>
      <c r="M13" s="28">
        <v>0</v>
      </c>
      <c r="N13" s="20">
        <v>13</v>
      </c>
      <c r="O13" s="15">
        <v>2</v>
      </c>
      <c r="P13" s="21">
        <v>1</v>
      </c>
      <c r="Q13" s="20">
        <v>18</v>
      </c>
      <c r="R13" s="15">
        <v>1</v>
      </c>
      <c r="S13" s="21">
        <v>0</v>
      </c>
      <c r="T13" s="28">
        <v>0</v>
      </c>
      <c r="U13" s="28">
        <v>0</v>
      </c>
      <c r="V13" s="28">
        <v>0</v>
      </c>
      <c r="W13" s="20">
        <v>7</v>
      </c>
      <c r="X13" s="15">
        <v>3</v>
      </c>
      <c r="Y13" s="21">
        <v>3</v>
      </c>
      <c r="Z13" s="28">
        <v>0</v>
      </c>
      <c r="AA13" s="28">
        <v>0</v>
      </c>
      <c r="AB13" s="28">
        <v>0</v>
      </c>
      <c r="AC13" s="20">
        <v>3</v>
      </c>
      <c r="AD13" s="15">
        <v>3</v>
      </c>
      <c r="AE13" s="21">
        <v>3</v>
      </c>
      <c r="AF13" s="20">
        <v>4</v>
      </c>
      <c r="AG13" s="15">
        <v>1</v>
      </c>
      <c r="AH13" s="21">
        <v>1</v>
      </c>
      <c r="AI13" s="20">
        <v>3</v>
      </c>
      <c r="AJ13" s="15">
        <v>0</v>
      </c>
      <c r="AK13" s="21">
        <v>0</v>
      </c>
      <c r="AL13" s="28">
        <v>0</v>
      </c>
      <c r="AM13" s="28">
        <v>0</v>
      </c>
      <c r="AN13" s="28">
        <v>0</v>
      </c>
      <c r="AO13" s="20">
        <v>17</v>
      </c>
      <c r="AP13" s="15">
        <v>2</v>
      </c>
      <c r="AQ13" s="21">
        <v>2</v>
      </c>
      <c r="AR13" s="28">
        <v>0</v>
      </c>
      <c r="AS13" s="28">
        <v>0</v>
      </c>
      <c r="AT13" s="28">
        <v>0</v>
      </c>
      <c r="AU13" s="20">
        <v>3</v>
      </c>
      <c r="AV13" s="15">
        <v>2</v>
      </c>
      <c r="AW13" s="17">
        <v>2</v>
      </c>
      <c r="AX13" s="30">
        <v>0</v>
      </c>
      <c r="AY13" s="28">
        <v>0</v>
      </c>
      <c r="AZ13" s="31">
        <v>0</v>
      </c>
      <c r="BA13" s="30">
        <v>0</v>
      </c>
      <c r="BB13" s="28">
        <v>0</v>
      </c>
      <c r="BC13" s="31">
        <v>0</v>
      </c>
      <c r="BD13" s="30">
        <v>0</v>
      </c>
      <c r="BE13" s="28">
        <v>0</v>
      </c>
      <c r="BF13" s="31">
        <v>0</v>
      </c>
      <c r="BG13" s="29">
        <v>8</v>
      </c>
      <c r="BH13" s="15">
        <v>1</v>
      </c>
      <c r="BI13" s="17">
        <v>0</v>
      </c>
      <c r="BJ13" s="30">
        <v>0</v>
      </c>
      <c r="BK13" s="28">
        <v>0</v>
      </c>
      <c r="BL13" s="31">
        <v>0</v>
      </c>
      <c r="BM13" s="30">
        <v>0</v>
      </c>
      <c r="BN13" s="28">
        <v>0</v>
      </c>
      <c r="BO13" s="31">
        <v>0</v>
      </c>
      <c r="BP13" s="29">
        <v>10</v>
      </c>
      <c r="BQ13" s="15">
        <v>0</v>
      </c>
      <c r="BR13" s="21">
        <v>0</v>
      </c>
      <c r="BS13" s="20">
        <v>5</v>
      </c>
      <c r="BT13" s="15">
        <v>2</v>
      </c>
      <c r="BU13" s="21">
        <v>1</v>
      </c>
      <c r="BV13" s="28">
        <v>0</v>
      </c>
      <c r="BW13" s="28">
        <v>0</v>
      </c>
      <c r="BX13" s="28">
        <v>0</v>
      </c>
      <c r="BY13" s="20">
        <v>5</v>
      </c>
      <c r="BZ13" s="15">
        <v>0</v>
      </c>
      <c r="CA13" s="21">
        <v>0</v>
      </c>
      <c r="CB13" s="28">
        <v>0</v>
      </c>
      <c r="CC13" s="28">
        <v>0</v>
      </c>
      <c r="CD13" s="28">
        <v>0</v>
      </c>
      <c r="CE13" s="20">
        <v>2</v>
      </c>
      <c r="CF13" s="15">
        <v>0</v>
      </c>
      <c r="CG13" s="21">
        <v>0</v>
      </c>
      <c r="CH13" s="20">
        <v>16</v>
      </c>
      <c r="CI13" s="15">
        <v>1</v>
      </c>
      <c r="CJ13" s="21">
        <v>0</v>
      </c>
      <c r="CK13" s="20">
        <v>1</v>
      </c>
      <c r="CL13" s="15">
        <v>1</v>
      </c>
      <c r="CM13" s="21">
        <v>1</v>
      </c>
      <c r="CN13" s="9"/>
      <c r="CO13" s="77">
        <f t="shared" si="5"/>
        <v>118</v>
      </c>
      <c r="CP13" s="1">
        <f t="shared" si="4"/>
        <v>22</v>
      </c>
      <c r="CQ13" s="95">
        <f t="shared" si="6"/>
        <v>18.64406779661017</v>
      </c>
      <c r="CR13" s="1">
        <f t="shared" si="7"/>
        <v>17</v>
      </c>
      <c r="CS13" s="96">
        <f t="shared" si="8"/>
        <v>14.40677966101695</v>
      </c>
      <c r="CT13" s="9"/>
      <c r="CU13" s="77">
        <f t="shared" si="9"/>
        <v>22</v>
      </c>
      <c r="CV13" s="2">
        <v>2</v>
      </c>
      <c r="CW13" s="3">
        <v>8</v>
      </c>
      <c r="CX13" s="4">
        <v>12</v>
      </c>
      <c r="CY13" s="79">
        <f t="shared" si="12"/>
        <v>22</v>
      </c>
      <c r="CZ13" s="11">
        <f t="shared" si="10"/>
        <v>17</v>
      </c>
      <c r="DA13" s="2">
        <v>1</v>
      </c>
      <c r="DB13" s="3">
        <v>9</v>
      </c>
      <c r="DC13" s="4">
        <v>7</v>
      </c>
      <c r="DD13" s="79">
        <f t="shared" si="11"/>
        <v>17</v>
      </c>
    </row>
    <row r="14" spans="1:108" ht="24" customHeight="1" x14ac:dyDescent="0.25">
      <c r="A14" s="25" t="s">
        <v>47</v>
      </c>
      <c r="B14" s="20">
        <v>1</v>
      </c>
      <c r="C14" s="15">
        <v>0</v>
      </c>
      <c r="D14" s="21">
        <v>0</v>
      </c>
      <c r="E14" s="28">
        <v>0</v>
      </c>
      <c r="F14" s="28">
        <v>0</v>
      </c>
      <c r="G14" s="28">
        <v>0</v>
      </c>
      <c r="H14" s="20">
        <v>2</v>
      </c>
      <c r="I14" s="15">
        <v>2</v>
      </c>
      <c r="J14" s="21">
        <v>2</v>
      </c>
      <c r="K14" s="28">
        <v>0</v>
      </c>
      <c r="L14" s="28">
        <v>0</v>
      </c>
      <c r="M14" s="28">
        <v>0</v>
      </c>
      <c r="N14" s="20">
        <v>13</v>
      </c>
      <c r="O14" s="15">
        <v>8</v>
      </c>
      <c r="P14" s="21">
        <v>7</v>
      </c>
      <c r="Q14" s="20">
        <v>18</v>
      </c>
      <c r="R14" s="15">
        <v>4</v>
      </c>
      <c r="S14" s="21">
        <v>3</v>
      </c>
      <c r="T14" s="28">
        <v>0</v>
      </c>
      <c r="U14" s="28">
        <v>0</v>
      </c>
      <c r="V14" s="28">
        <v>0</v>
      </c>
      <c r="W14" s="20">
        <v>7</v>
      </c>
      <c r="X14" s="15">
        <v>2</v>
      </c>
      <c r="Y14" s="21">
        <v>2</v>
      </c>
      <c r="Z14" s="28">
        <v>0</v>
      </c>
      <c r="AA14" s="28">
        <v>0</v>
      </c>
      <c r="AB14" s="28">
        <v>0</v>
      </c>
      <c r="AC14" s="20">
        <v>3</v>
      </c>
      <c r="AD14" s="15">
        <v>2</v>
      </c>
      <c r="AE14" s="21">
        <v>1</v>
      </c>
      <c r="AF14" s="20">
        <v>4</v>
      </c>
      <c r="AG14" s="15">
        <v>2</v>
      </c>
      <c r="AH14" s="21">
        <v>2</v>
      </c>
      <c r="AI14" s="20">
        <v>3</v>
      </c>
      <c r="AJ14" s="15">
        <v>1</v>
      </c>
      <c r="AK14" s="21">
        <v>1</v>
      </c>
      <c r="AL14" s="28">
        <v>0</v>
      </c>
      <c r="AM14" s="28">
        <v>0</v>
      </c>
      <c r="AN14" s="28">
        <v>0</v>
      </c>
      <c r="AO14" s="20">
        <v>17</v>
      </c>
      <c r="AP14" s="15">
        <v>0</v>
      </c>
      <c r="AQ14" s="21">
        <v>0</v>
      </c>
      <c r="AR14" s="28">
        <v>0</v>
      </c>
      <c r="AS14" s="28">
        <v>0</v>
      </c>
      <c r="AT14" s="28">
        <v>0</v>
      </c>
      <c r="AU14" s="20">
        <v>3</v>
      </c>
      <c r="AV14" s="15">
        <v>0</v>
      </c>
      <c r="AW14" s="17">
        <v>0</v>
      </c>
      <c r="AX14" s="30">
        <v>0</v>
      </c>
      <c r="AY14" s="28">
        <v>0</v>
      </c>
      <c r="AZ14" s="31">
        <v>0</v>
      </c>
      <c r="BA14" s="30">
        <v>0</v>
      </c>
      <c r="BB14" s="28">
        <v>0</v>
      </c>
      <c r="BC14" s="31">
        <v>0</v>
      </c>
      <c r="BD14" s="30">
        <v>0</v>
      </c>
      <c r="BE14" s="28">
        <v>0</v>
      </c>
      <c r="BF14" s="31">
        <v>0</v>
      </c>
      <c r="BG14" s="29">
        <v>8</v>
      </c>
      <c r="BH14" s="15">
        <v>0</v>
      </c>
      <c r="BI14" s="17">
        <v>0</v>
      </c>
      <c r="BJ14" s="30">
        <v>0</v>
      </c>
      <c r="BK14" s="28">
        <v>0</v>
      </c>
      <c r="BL14" s="31">
        <v>0</v>
      </c>
      <c r="BM14" s="30">
        <v>0</v>
      </c>
      <c r="BN14" s="28">
        <v>0</v>
      </c>
      <c r="BO14" s="31">
        <v>0</v>
      </c>
      <c r="BP14" s="29">
        <v>10</v>
      </c>
      <c r="BQ14" s="15">
        <v>3</v>
      </c>
      <c r="BR14" s="21">
        <v>1</v>
      </c>
      <c r="BS14" s="20">
        <v>5</v>
      </c>
      <c r="BT14" s="15">
        <v>1</v>
      </c>
      <c r="BU14" s="21">
        <v>1</v>
      </c>
      <c r="BV14" s="28">
        <v>0</v>
      </c>
      <c r="BW14" s="28">
        <v>0</v>
      </c>
      <c r="BX14" s="28">
        <v>0</v>
      </c>
      <c r="BY14" s="20">
        <v>5</v>
      </c>
      <c r="BZ14" s="15">
        <v>3</v>
      </c>
      <c r="CA14" s="21">
        <v>2</v>
      </c>
      <c r="CB14" s="28">
        <v>0</v>
      </c>
      <c r="CC14" s="28">
        <v>0</v>
      </c>
      <c r="CD14" s="28">
        <v>0</v>
      </c>
      <c r="CE14" s="20">
        <v>2</v>
      </c>
      <c r="CF14" s="15">
        <v>0</v>
      </c>
      <c r="CG14" s="21">
        <v>0</v>
      </c>
      <c r="CH14" s="20">
        <v>16</v>
      </c>
      <c r="CI14" s="15">
        <v>4</v>
      </c>
      <c r="CJ14" s="21">
        <v>0</v>
      </c>
      <c r="CK14" s="20">
        <v>1</v>
      </c>
      <c r="CL14" s="15">
        <v>0</v>
      </c>
      <c r="CM14" s="21">
        <v>0</v>
      </c>
      <c r="CN14" s="9"/>
      <c r="CO14" s="77">
        <f t="shared" si="5"/>
        <v>118</v>
      </c>
      <c r="CP14" s="1">
        <f t="shared" si="4"/>
        <v>32</v>
      </c>
      <c r="CQ14" s="95">
        <f t="shared" si="6"/>
        <v>27.118644067796609</v>
      </c>
      <c r="CR14" s="1">
        <f t="shared" si="7"/>
        <v>22</v>
      </c>
      <c r="CS14" s="96">
        <f t="shared" si="8"/>
        <v>18.64406779661017</v>
      </c>
      <c r="CT14" s="9"/>
      <c r="CU14" s="77">
        <f t="shared" si="9"/>
        <v>32</v>
      </c>
      <c r="CV14" s="2">
        <v>5</v>
      </c>
      <c r="CW14" s="3">
        <v>13</v>
      </c>
      <c r="CX14" s="4">
        <v>14</v>
      </c>
      <c r="CY14" s="79">
        <f t="shared" si="12"/>
        <v>32</v>
      </c>
      <c r="CZ14" s="11">
        <f t="shared" si="10"/>
        <v>22</v>
      </c>
      <c r="DA14" s="2">
        <v>3</v>
      </c>
      <c r="DB14" s="3">
        <v>14</v>
      </c>
      <c r="DC14" s="4">
        <v>5</v>
      </c>
      <c r="DD14" s="79">
        <f t="shared" si="11"/>
        <v>22</v>
      </c>
    </row>
    <row r="15" spans="1:108" ht="24" customHeight="1" x14ac:dyDescent="0.25">
      <c r="A15" s="25" t="s">
        <v>48</v>
      </c>
      <c r="B15" s="20">
        <v>1</v>
      </c>
      <c r="C15" s="15">
        <v>0</v>
      </c>
      <c r="D15" s="21">
        <v>0</v>
      </c>
      <c r="E15" s="28">
        <v>0</v>
      </c>
      <c r="F15" s="28">
        <v>0</v>
      </c>
      <c r="G15" s="28">
        <v>0</v>
      </c>
      <c r="H15" s="20">
        <v>2</v>
      </c>
      <c r="I15" s="15">
        <v>0</v>
      </c>
      <c r="J15" s="21">
        <v>0</v>
      </c>
      <c r="K15" s="28">
        <v>0</v>
      </c>
      <c r="L15" s="28">
        <v>0</v>
      </c>
      <c r="M15" s="28">
        <v>0</v>
      </c>
      <c r="N15" s="20">
        <v>13</v>
      </c>
      <c r="O15" s="15">
        <v>0</v>
      </c>
      <c r="P15" s="21">
        <v>0</v>
      </c>
      <c r="Q15" s="20">
        <v>18</v>
      </c>
      <c r="R15" s="15">
        <v>0</v>
      </c>
      <c r="S15" s="21">
        <v>0</v>
      </c>
      <c r="T15" s="28">
        <v>0</v>
      </c>
      <c r="U15" s="28">
        <v>0</v>
      </c>
      <c r="V15" s="28">
        <v>0</v>
      </c>
      <c r="W15" s="20">
        <v>7</v>
      </c>
      <c r="X15" s="15">
        <v>0</v>
      </c>
      <c r="Y15" s="21">
        <v>0</v>
      </c>
      <c r="Z15" s="28">
        <v>0</v>
      </c>
      <c r="AA15" s="28">
        <v>0</v>
      </c>
      <c r="AB15" s="28">
        <v>0</v>
      </c>
      <c r="AC15" s="20">
        <v>3</v>
      </c>
      <c r="AD15" s="15">
        <v>0</v>
      </c>
      <c r="AE15" s="21">
        <v>0</v>
      </c>
      <c r="AF15" s="20">
        <v>4</v>
      </c>
      <c r="AG15" s="15">
        <v>0</v>
      </c>
      <c r="AH15" s="21">
        <v>0</v>
      </c>
      <c r="AI15" s="20">
        <v>3</v>
      </c>
      <c r="AJ15" s="15">
        <v>0</v>
      </c>
      <c r="AK15" s="21">
        <v>0</v>
      </c>
      <c r="AL15" s="28">
        <v>0</v>
      </c>
      <c r="AM15" s="28">
        <v>0</v>
      </c>
      <c r="AN15" s="28">
        <v>0</v>
      </c>
      <c r="AO15" s="20">
        <v>17</v>
      </c>
      <c r="AP15" s="15">
        <v>0</v>
      </c>
      <c r="AQ15" s="21">
        <v>0</v>
      </c>
      <c r="AR15" s="28">
        <v>0</v>
      </c>
      <c r="AS15" s="28">
        <v>0</v>
      </c>
      <c r="AT15" s="28">
        <v>0</v>
      </c>
      <c r="AU15" s="20">
        <v>3</v>
      </c>
      <c r="AV15" s="15">
        <v>0</v>
      </c>
      <c r="AW15" s="17">
        <v>0</v>
      </c>
      <c r="AX15" s="30">
        <v>0</v>
      </c>
      <c r="AY15" s="28">
        <v>0</v>
      </c>
      <c r="AZ15" s="31">
        <v>0</v>
      </c>
      <c r="BA15" s="30">
        <v>0</v>
      </c>
      <c r="BB15" s="28">
        <v>0</v>
      </c>
      <c r="BC15" s="31">
        <v>0</v>
      </c>
      <c r="BD15" s="30">
        <v>0</v>
      </c>
      <c r="BE15" s="28">
        <v>0</v>
      </c>
      <c r="BF15" s="31">
        <v>0</v>
      </c>
      <c r="BG15" s="29">
        <v>8</v>
      </c>
      <c r="BH15" s="15">
        <v>0</v>
      </c>
      <c r="BI15" s="17">
        <v>0</v>
      </c>
      <c r="BJ15" s="30">
        <v>0</v>
      </c>
      <c r="BK15" s="28">
        <v>0</v>
      </c>
      <c r="BL15" s="31">
        <v>0</v>
      </c>
      <c r="BM15" s="30">
        <v>0</v>
      </c>
      <c r="BN15" s="28">
        <v>0</v>
      </c>
      <c r="BO15" s="31">
        <v>0</v>
      </c>
      <c r="BP15" s="29">
        <v>10</v>
      </c>
      <c r="BQ15" s="15">
        <v>0</v>
      </c>
      <c r="BR15" s="21">
        <v>0</v>
      </c>
      <c r="BS15" s="20">
        <v>5</v>
      </c>
      <c r="BT15" s="15">
        <v>0</v>
      </c>
      <c r="BU15" s="21">
        <v>0</v>
      </c>
      <c r="BV15" s="28">
        <v>0</v>
      </c>
      <c r="BW15" s="28">
        <v>0</v>
      </c>
      <c r="BX15" s="28">
        <v>0</v>
      </c>
      <c r="BY15" s="20">
        <v>5</v>
      </c>
      <c r="BZ15" s="15">
        <v>0</v>
      </c>
      <c r="CA15" s="21">
        <v>0</v>
      </c>
      <c r="CB15" s="28">
        <v>0</v>
      </c>
      <c r="CC15" s="28">
        <v>0</v>
      </c>
      <c r="CD15" s="28">
        <v>0</v>
      </c>
      <c r="CE15" s="20">
        <v>2</v>
      </c>
      <c r="CF15" s="15">
        <v>0</v>
      </c>
      <c r="CG15" s="21">
        <v>0</v>
      </c>
      <c r="CH15" s="20">
        <v>16</v>
      </c>
      <c r="CI15" s="15">
        <v>1</v>
      </c>
      <c r="CJ15" s="21">
        <v>0</v>
      </c>
      <c r="CK15" s="20">
        <v>1</v>
      </c>
      <c r="CL15" s="15">
        <v>0</v>
      </c>
      <c r="CM15" s="21">
        <v>0</v>
      </c>
      <c r="CN15" s="9"/>
      <c r="CO15" s="77">
        <f t="shared" si="5"/>
        <v>118</v>
      </c>
      <c r="CP15" s="1">
        <f t="shared" si="4"/>
        <v>1</v>
      </c>
      <c r="CQ15" s="95">
        <f t="shared" si="6"/>
        <v>0.84745762711864403</v>
      </c>
      <c r="CR15" s="1">
        <f t="shared" si="7"/>
        <v>0</v>
      </c>
      <c r="CS15" s="96">
        <f t="shared" si="8"/>
        <v>0</v>
      </c>
      <c r="CT15" s="9"/>
      <c r="CU15" s="77">
        <f t="shared" si="9"/>
        <v>1</v>
      </c>
      <c r="CV15" s="2">
        <v>0</v>
      </c>
      <c r="CW15" s="3">
        <v>0</v>
      </c>
      <c r="CX15" s="4">
        <v>1</v>
      </c>
      <c r="CY15" s="79">
        <f t="shared" si="12"/>
        <v>1</v>
      </c>
      <c r="CZ15" s="11">
        <f t="shared" si="10"/>
        <v>0</v>
      </c>
      <c r="DA15" s="2">
        <v>0</v>
      </c>
      <c r="DB15" s="3">
        <v>0</v>
      </c>
      <c r="DC15" s="4">
        <v>0</v>
      </c>
      <c r="DD15" s="79">
        <f t="shared" si="11"/>
        <v>0</v>
      </c>
    </row>
    <row r="16" spans="1:108" ht="24" customHeight="1" x14ac:dyDescent="0.25">
      <c r="A16" s="25" t="s">
        <v>49</v>
      </c>
      <c r="B16" s="20">
        <v>1</v>
      </c>
      <c r="C16" s="15">
        <v>1</v>
      </c>
      <c r="D16" s="21">
        <v>0</v>
      </c>
      <c r="E16" s="28">
        <v>0</v>
      </c>
      <c r="F16" s="28">
        <v>0</v>
      </c>
      <c r="G16" s="28">
        <v>0</v>
      </c>
      <c r="H16" s="20">
        <v>2</v>
      </c>
      <c r="I16" s="15">
        <v>2</v>
      </c>
      <c r="J16" s="21">
        <v>0</v>
      </c>
      <c r="K16" s="28">
        <v>0</v>
      </c>
      <c r="L16" s="28">
        <v>0</v>
      </c>
      <c r="M16" s="28">
        <v>0</v>
      </c>
      <c r="N16" s="20">
        <v>13</v>
      </c>
      <c r="O16" s="15">
        <v>13</v>
      </c>
      <c r="P16" s="21">
        <v>0</v>
      </c>
      <c r="Q16" s="20">
        <v>18</v>
      </c>
      <c r="R16" s="15">
        <v>18</v>
      </c>
      <c r="S16" s="21">
        <v>0</v>
      </c>
      <c r="T16" s="28">
        <v>0</v>
      </c>
      <c r="U16" s="28">
        <v>0</v>
      </c>
      <c r="V16" s="28">
        <v>0</v>
      </c>
      <c r="W16" s="20">
        <v>7</v>
      </c>
      <c r="X16" s="15">
        <v>7</v>
      </c>
      <c r="Y16" s="21">
        <v>0</v>
      </c>
      <c r="Z16" s="28">
        <v>0</v>
      </c>
      <c r="AA16" s="28">
        <v>0</v>
      </c>
      <c r="AB16" s="28">
        <v>0</v>
      </c>
      <c r="AC16" s="20">
        <v>3</v>
      </c>
      <c r="AD16" s="15">
        <v>3</v>
      </c>
      <c r="AE16" s="21">
        <v>0</v>
      </c>
      <c r="AF16" s="20">
        <v>4</v>
      </c>
      <c r="AG16" s="15">
        <v>4</v>
      </c>
      <c r="AH16" s="21">
        <v>0</v>
      </c>
      <c r="AI16" s="20">
        <v>3</v>
      </c>
      <c r="AJ16" s="15">
        <v>3</v>
      </c>
      <c r="AK16" s="21">
        <v>0</v>
      </c>
      <c r="AL16" s="28">
        <v>0</v>
      </c>
      <c r="AM16" s="28">
        <v>0</v>
      </c>
      <c r="AN16" s="28">
        <v>0</v>
      </c>
      <c r="AO16" s="20">
        <v>17</v>
      </c>
      <c r="AP16" s="15">
        <v>15</v>
      </c>
      <c r="AQ16" s="21">
        <v>0</v>
      </c>
      <c r="AR16" s="28">
        <v>0</v>
      </c>
      <c r="AS16" s="28">
        <v>0</v>
      </c>
      <c r="AT16" s="28">
        <v>0</v>
      </c>
      <c r="AU16" s="20">
        <v>3</v>
      </c>
      <c r="AV16" s="15">
        <v>3</v>
      </c>
      <c r="AW16" s="17">
        <v>0</v>
      </c>
      <c r="AX16" s="30">
        <v>0</v>
      </c>
      <c r="AY16" s="28">
        <v>0</v>
      </c>
      <c r="AZ16" s="31">
        <v>0</v>
      </c>
      <c r="BA16" s="30">
        <v>0</v>
      </c>
      <c r="BB16" s="28">
        <v>0</v>
      </c>
      <c r="BC16" s="31">
        <v>0</v>
      </c>
      <c r="BD16" s="30">
        <v>0</v>
      </c>
      <c r="BE16" s="28">
        <v>0</v>
      </c>
      <c r="BF16" s="31">
        <v>0</v>
      </c>
      <c r="BG16" s="29">
        <v>8</v>
      </c>
      <c r="BH16" s="15">
        <v>8</v>
      </c>
      <c r="BI16" s="17">
        <v>0</v>
      </c>
      <c r="BJ16" s="30">
        <v>0</v>
      </c>
      <c r="BK16" s="28">
        <v>0</v>
      </c>
      <c r="BL16" s="31">
        <v>0</v>
      </c>
      <c r="BM16" s="30">
        <v>0</v>
      </c>
      <c r="BN16" s="28">
        <v>0</v>
      </c>
      <c r="BO16" s="31">
        <v>0</v>
      </c>
      <c r="BP16" s="29">
        <v>10</v>
      </c>
      <c r="BQ16" s="15">
        <v>10</v>
      </c>
      <c r="BR16" s="21">
        <v>0</v>
      </c>
      <c r="BS16" s="20">
        <v>5</v>
      </c>
      <c r="BT16" s="15">
        <v>4</v>
      </c>
      <c r="BU16" s="21">
        <v>0</v>
      </c>
      <c r="BV16" s="28">
        <v>0</v>
      </c>
      <c r="BW16" s="28">
        <v>0</v>
      </c>
      <c r="BX16" s="28">
        <v>0</v>
      </c>
      <c r="BY16" s="20">
        <v>5</v>
      </c>
      <c r="BZ16" s="15">
        <v>5</v>
      </c>
      <c r="CA16" s="21">
        <v>0</v>
      </c>
      <c r="CB16" s="28">
        <v>0</v>
      </c>
      <c r="CC16" s="28">
        <v>0</v>
      </c>
      <c r="CD16" s="28">
        <v>0</v>
      </c>
      <c r="CE16" s="20">
        <v>2</v>
      </c>
      <c r="CF16" s="15">
        <v>2</v>
      </c>
      <c r="CG16" s="21">
        <v>0</v>
      </c>
      <c r="CH16" s="20">
        <v>16</v>
      </c>
      <c r="CI16" s="15">
        <v>16</v>
      </c>
      <c r="CJ16" s="21">
        <v>0</v>
      </c>
      <c r="CK16" s="20">
        <v>1</v>
      </c>
      <c r="CL16" s="15">
        <v>1</v>
      </c>
      <c r="CM16" s="21">
        <v>0</v>
      </c>
      <c r="CN16" s="9"/>
      <c r="CO16" s="77">
        <f t="shared" si="5"/>
        <v>118</v>
      </c>
      <c r="CP16" s="1">
        <f t="shared" si="4"/>
        <v>115</v>
      </c>
      <c r="CQ16" s="95">
        <f t="shared" si="6"/>
        <v>97.457627118644069</v>
      </c>
      <c r="CR16" s="1">
        <f t="shared" si="7"/>
        <v>0</v>
      </c>
      <c r="CS16" s="96">
        <f t="shared" si="8"/>
        <v>0</v>
      </c>
      <c r="CT16" s="9"/>
      <c r="CU16" s="77">
        <f t="shared" si="9"/>
        <v>115</v>
      </c>
      <c r="CV16" s="2">
        <v>0</v>
      </c>
      <c r="CW16" s="3">
        <v>2</v>
      </c>
      <c r="CX16" s="4">
        <v>113</v>
      </c>
      <c r="CY16" s="79">
        <f t="shared" si="12"/>
        <v>115</v>
      </c>
      <c r="CZ16" s="11">
        <f t="shared" si="10"/>
        <v>0</v>
      </c>
      <c r="DA16" s="2">
        <v>0</v>
      </c>
      <c r="DB16" s="3">
        <v>0</v>
      </c>
      <c r="DC16" s="4">
        <v>0</v>
      </c>
      <c r="DD16" s="79">
        <f t="shared" si="11"/>
        <v>0</v>
      </c>
    </row>
    <row r="17" spans="1:109" ht="24" customHeight="1" x14ac:dyDescent="0.25">
      <c r="A17" s="25" t="s">
        <v>50</v>
      </c>
      <c r="B17" s="20">
        <v>1</v>
      </c>
      <c r="C17" s="15">
        <v>0</v>
      </c>
      <c r="D17" s="21">
        <v>0</v>
      </c>
      <c r="E17" s="28">
        <v>0</v>
      </c>
      <c r="F17" s="28">
        <v>0</v>
      </c>
      <c r="G17" s="28">
        <v>0</v>
      </c>
      <c r="H17" s="20">
        <v>2</v>
      </c>
      <c r="I17" s="15">
        <v>2</v>
      </c>
      <c r="J17" s="21">
        <v>1</v>
      </c>
      <c r="K17" s="28">
        <v>0</v>
      </c>
      <c r="L17" s="28">
        <v>0</v>
      </c>
      <c r="M17" s="28">
        <v>0</v>
      </c>
      <c r="N17" s="20">
        <v>13</v>
      </c>
      <c r="O17" s="15">
        <v>5</v>
      </c>
      <c r="P17" s="21">
        <v>4</v>
      </c>
      <c r="Q17" s="20">
        <v>18</v>
      </c>
      <c r="R17" s="15">
        <v>1</v>
      </c>
      <c r="S17" s="21">
        <v>0</v>
      </c>
      <c r="T17" s="28">
        <v>0</v>
      </c>
      <c r="U17" s="28">
        <v>0</v>
      </c>
      <c r="V17" s="28">
        <v>0</v>
      </c>
      <c r="W17" s="20">
        <v>7</v>
      </c>
      <c r="X17" s="15">
        <v>2</v>
      </c>
      <c r="Y17" s="21">
        <v>2</v>
      </c>
      <c r="Z17" s="28">
        <v>0</v>
      </c>
      <c r="AA17" s="28">
        <v>0</v>
      </c>
      <c r="AB17" s="28">
        <v>0</v>
      </c>
      <c r="AC17" s="20">
        <v>3</v>
      </c>
      <c r="AD17" s="15">
        <v>2</v>
      </c>
      <c r="AE17" s="21">
        <v>2</v>
      </c>
      <c r="AF17" s="20">
        <v>4</v>
      </c>
      <c r="AG17" s="15">
        <v>0</v>
      </c>
      <c r="AH17" s="21">
        <v>0</v>
      </c>
      <c r="AI17" s="20">
        <v>3</v>
      </c>
      <c r="AJ17" s="15">
        <v>3</v>
      </c>
      <c r="AK17" s="21">
        <v>3</v>
      </c>
      <c r="AL17" s="28">
        <v>0</v>
      </c>
      <c r="AM17" s="28">
        <v>0</v>
      </c>
      <c r="AN17" s="28">
        <v>0</v>
      </c>
      <c r="AO17" s="20">
        <v>17</v>
      </c>
      <c r="AP17" s="15">
        <v>6</v>
      </c>
      <c r="AQ17" s="21">
        <v>3</v>
      </c>
      <c r="AR17" s="28">
        <v>0</v>
      </c>
      <c r="AS17" s="28">
        <v>0</v>
      </c>
      <c r="AT17" s="28">
        <v>0</v>
      </c>
      <c r="AU17" s="20">
        <v>3</v>
      </c>
      <c r="AV17" s="15">
        <v>0</v>
      </c>
      <c r="AW17" s="17">
        <v>0</v>
      </c>
      <c r="AX17" s="30">
        <v>0</v>
      </c>
      <c r="AY17" s="28">
        <v>0</v>
      </c>
      <c r="AZ17" s="31">
        <v>0</v>
      </c>
      <c r="BA17" s="30">
        <v>0</v>
      </c>
      <c r="BB17" s="28">
        <v>0</v>
      </c>
      <c r="BC17" s="31">
        <v>0</v>
      </c>
      <c r="BD17" s="30">
        <v>0</v>
      </c>
      <c r="BE17" s="28">
        <v>0</v>
      </c>
      <c r="BF17" s="31">
        <v>0</v>
      </c>
      <c r="BG17" s="29">
        <v>8</v>
      </c>
      <c r="BH17" s="15">
        <v>1</v>
      </c>
      <c r="BI17" s="17">
        <v>1</v>
      </c>
      <c r="BJ17" s="30">
        <v>0</v>
      </c>
      <c r="BK17" s="28">
        <v>0</v>
      </c>
      <c r="BL17" s="31">
        <v>0</v>
      </c>
      <c r="BM17" s="30">
        <v>0</v>
      </c>
      <c r="BN17" s="28">
        <v>0</v>
      </c>
      <c r="BO17" s="31">
        <v>0</v>
      </c>
      <c r="BP17" s="29">
        <v>10</v>
      </c>
      <c r="BQ17" s="15">
        <v>1</v>
      </c>
      <c r="BR17" s="21">
        <v>1</v>
      </c>
      <c r="BS17" s="20">
        <v>5</v>
      </c>
      <c r="BT17" s="15">
        <v>3</v>
      </c>
      <c r="BU17" s="21">
        <v>1</v>
      </c>
      <c r="BV17" s="28">
        <v>0</v>
      </c>
      <c r="BW17" s="28">
        <v>0</v>
      </c>
      <c r="BX17" s="28">
        <v>0</v>
      </c>
      <c r="BY17" s="20">
        <v>5</v>
      </c>
      <c r="BZ17" s="15">
        <v>1</v>
      </c>
      <c r="CA17" s="21">
        <v>0</v>
      </c>
      <c r="CB17" s="28">
        <v>0</v>
      </c>
      <c r="CC17" s="28">
        <v>0</v>
      </c>
      <c r="CD17" s="28">
        <v>0</v>
      </c>
      <c r="CE17" s="20">
        <v>2</v>
      </c>
      <c r="CF17" s="15">
        <v>0</v>
      </c>
      <c r="CG17" s="21">
        <v>0</v>
      </c>
      <c r="CH17" s="20">
        <v>16</v>
      </c>
      <c r="CI17" s="15">
        <v>2</v>
      </c>
      <c r="CJ17" s="21">
        <v>0</v>
      </c>
      <c r="CK17" s="20">
        <v>1</v>
      </c>
      <c r="CL17" s="15">
        <v>1</v>
      </c>
      <c r="CM17" s="21">
        <v>0</v>
      </c>
      <c r="CN17" s="9"/>
      <c r="CO17" s="77">
        <f t="shared" si="5"/>
        <v>118</v>
      </c>
      <c r="CP17" s="1">
        <f t="shared" si="4"/>
        <v>30</v>
      </c>
      <c r="CQ17" s="95">
        <f t="shared" si="6"/>
        <v>25.423728813559322</v>
      </c>
      <c r="CR17" s="1">
        <f t="shared" si="7"/>
        <v>18</v>
      </c>
      <c r="CS17" s="96">
        <f t="shared" si="8"/>
        <v>15.254237288135593</v>
      </c>
      <c r="CT17" s="9"/>
      <c r="CU17" s="77">
        <f t="shared" si="9"/>
        <v>30</v>
      </c>
      <c r="CV17" s="2">
        <v>8</v>
      </c>
      <c r="CW17" s="3">
        <v>11</v>
      </c>
      <c r="CX17" s="4">
        <v>11</v>
      </c>
      <c r="CY17" s="79">
        <f t="shared" si="12"/>
        <v>30</v>
      </c>
      <c r="CZ17" s="11">
        <f t="shared" si="10"/>
        <v>18</v>
      </c>
      <c r="DA17" s="2">
        <v>3</v>
      </c>
      <c r="DB17" s="3">
        <v>8</v>
      </c>
      <c r="DC17" s="4">
        <v>7</v>
      </c>
      <c r="DD17" s="79">
        <f t="shared" si="11"/>
        <v>18</v>
      </c>
    </row>
    <row r="18" spans="1:109" ht="24" customHeight="1" x14ac:dyDescent="0.25">
      <c r="A18" s="97" t="s">
        <v>51</v>
      </c>
      <c r="B18" s="20">
        <v>1</v>
      </c>
      <c r="C18" s="15">
        <v>1</v>
      </c>
      <c r="D18" s="21">
        <v>1</v>
      </c>
      <c r="E18" s="28">
        <v>0</v>
      </c>
      <c r="F18" s="28">
        <v>0</v>
      </c>
      <c r="G18" s="28">
        <v>0</v>
      </c>
      <c r="H18" s="20">
        <v>2</v>
      </c>
      <c r="I18" s="15">
        <v>1</v>
      </c>
      <c r="J18" s="21">
        <v>1</v>
      </c>
      <c r="K18" s="28">
        <v>0</v>
      </c>
      <c r="L18" s="28">
        <v>0</v>
      </c>
      <c r="M18" s="28">
        <v>0</v>
      </c>
      <c r="N18" s="20">
        <v>13</v>
      </c>
      <c r="O18" s="15">
        <v>2</v>
      </c>
      <c r="P18" s="21">
        <v>2</v>
      </c>
      <c r="Q18" s="20">
        <v>18</v>
      </c>
      <c r="R18" s="15">
        <v>2</v>
      </c>
      <c r="S18" s="21">
        <v>2</v>
      </c>
      <c r="T18" s="28">
        <v>0</v>
      </c>
      <c r="U18" s="28">
        <v>0</v>
      </c>
      <c r="V18" s="28">
        <v>0</v>
      </c>
      <c r="W18" s="20">
        <v>7</v>
      </c>
      <c r="X18" s="15">
        <v>3</v>
      </c>
      <c r="Y18" s="21">
        <v>0</v>
      </c>
      <c r="Z18" s="28">
        <v>0</v>
      </c>
      <c r="AA18" s="28">
        <v>0</v>
      </c>
      <c r="AB18" s="28">
        <v>0</v>
      </c>
      <c r="AC18" s="20">
        <v>3</v>
      </c>
      <c r="AD18" s="15">
        <v>2</v>
      </c>
      <c r="AE18" s="21">
        <v>1</v>
      </c>
      <c r="AF18" s="20">
        <v>4</v>
      </c>
      <c r="AG18" s="15">
        <v>0</v>
      </c>
      <c r="AH18" s="21">
        <v>0</v>
      </c>
      <c r="AI18" s="20">
        <v>3</v>
      </c>
      <c r="AJ18" s="15">
        <v>0</v>
      </c>
      <c r="AK18" s="21">
        <v>0</v>
      </c>
      <c r="AL18" s="28">
        <v>0</v>
      </c>
      <c r="AM18" s="28">
        <v>0</v>
      </c>
      <c r="AN18" s="28">
        <v>0</v>
      </c>
      <c r="AO18" s="20">
        <v>17</v>
      </c>
      <c r="AP18" s="15">
        <v>3</v>
      </c>
      <c r="AQ18" s="21">
        <v>3</v>
      </c>
      <c r="AR18" s="28">
        <v>0</v>
      </c>
      <c r="AS18" s="28">
        <v>0</v>
      </c>
      <c r="AT18" s="28">
        <v>0</v>
      </c>
      <c r="AU18" s="20">
        <v>3</v>
      </c>
      <c r="AV18" s="15">
        <v>1</v>
      </c>
      <c r="AW18" s="17">
        <v>1</v>
      </c>
      <c r="AX18" s="30">
        <v>0</v>
      </c>
      <c r="AY18" s="28">
        <v>0</v>
      </c>
      <c r="AZ18" s="31">
        <v>0</v>
      </c>
      <c r="BA18" s="30">
        <v>0</v>
      </c>
      <c r="BB18" s="28">
        <v>0</v>
      </c>
      <c r="BC18" s="31">
        <v>0</v>
      </c>
      <c r="BD18" s="30">
        <v>0</v>
      </c>
      <c r="BE18" s="28">
        <v>0</v>
      </c>
      <c r="BF18" s="31">
        <v>0</v>
      </c>
      <c r="BG18" s="29">
        <v>8</v>
      </c>
      <c r="BH18" s="15">
        <v>1</v>
      </c>
      <c r="BI18" s="17">
        <v>1</v>
      </c>
      <c r="BJ18" s="30">
        <v>0</v>
      </c>
      <c r="BK18" s="28">
        <v>0</v>
      </c>
      <c r="BL18" s="31">
        <v>0</v>
      </c>
      <c r="BM18" s="30">
        <v>0</v>
      </c>
      <c r="BN18" s="28">
        <v>0</v>
      </c>
      <c r="BO18" s="31">
        <v>0</v>
      </c>
      <c r="BP18" s="29">
        <v>10</v>
      </c>
      <c r="BQ18" s="15">
        <v>4</v>
      </c>
      <c r="BR18" s="21">
        <v>3</v>
      </c>
      <c r="BS18" s="20">
        <v>5</v>
      </c>
      <c r="BT18" s="15">
        <v>1</v>
      </c>
      <c r="BU18" s="21">
        <v>1</v>
      </c>
      <c r="BV18" s="28">
        <v>0</v>
      </c>
      <c r="BW18" s="28">
        <v>0</v>
      </c>
      <c r="BX18" s="28">
        <v>0</v>
      </c>
      <c r="BY18" s="20">
        <v>5</v>
      </c>
      <c r="BZ18" s="15">
        <v>0</v>
      </c>
      <c r="CA18" s="21">
        <v>0</v>
      </c>
      <c r="CB18" s="28">
        <v>0</v>
      </c>
      <c r="CC18" s="28">
        <v>0</v>
      </c>
      <c r="CD18" s="28">
        <v>0</v>
      </c>
      <c r="CE18" s="20">
        <v>2</v>
      </c>
      <c r="CF18" s="15">
        <v>0</v>
      </c>
      <c r="CG18" s="21">
        <v>0</v>
      </c>
      <c r="CH18" s="20">
        <v>16</v>
      </c>
      <c r="CI18" s="15">
        <v>12</v>
      </c>
      <c r="CJ18" s="21">
        <v>10</v>
      </c>
      <c r="CK18" s="20">
        <v>1</v>
      </c>
      <c r="CL18" s="15">
        <v>1</v>
      </c>
      <c r="CM18" s="21">
        <v>1</v>
      </c>
      <c r="CN18" s="9"/>
      <c r="CO18" s="77">
        <f t="shared" si="5"/>
        <v>118</v>
      </c>
      <c r="CP18" s="1">
        <f t="shared" si="4"/>
        <v>34</v>
      </c>
      <c r="CQ18" s="95">
        <f t="shared" si="6"/>
        <v>28.8135593220339</v>
      </c>
      <c r="CR18" s="1">
        <f t="shared" si="7"/>
        <v>27</v>
      </c>
      <c r="CS18" s="96">
        <f t="shared" si="8"/>
        <v>22.881355932203391</v>
      </c>
      <c r="CT18" s="9"/>
      <c r="CU18" s="77">
        <f t="shared" si="9"/>
        <v>34</v>
      </c>
      <c r="CV18" s="2">
        <v>2</v>
      </c>
      <c r="CW18" s="3">
        <v>12</v>
      </c>
      <c r="CX18" s="4">
        <v>20</v>
      </c>
      <c r="CY18" s="79">
        <f t="shared" si="12"/>
        <v>34</v>
      </c>
      <c r="CZ18" s="11">
        <f t="shared" si="10"/>
        <v>27</v>
      </c>
      <c r="DA18" s="2">
        <v>1</v>
      </c>
      <c r="DB18" s="3">
        <v>5</v>
      </c>
      <c r="DC18" s="4">
        <v>21</v>
      </c>
      <c r="DD18" s="79">
        <f t="shared" si="11"/>
        <v>27</v>
      </c>
    </row>
    <row r="19" spans="1:109" ht="24" customHeight="1" thickBot="1" x14ac:dyDescent="0.3">
      <c r="A19" s="97" t="s">
        <v>52</v>
      </c>
      <c r="B19" s="90">
        <v>1</v>
      </c>
      <c r="C19" s="91">
        <v>1</v>
      </c>
      <c r="D19" s="92">
        <v>1</v>
      </c>
      <c r="E19" s="28">
        <v>0</v>
      </c>
      <c r="F19" s="28">
        <v>0</v>
      </c>
      <c r="G19" s="28">
        <v>0</v>
      </c>
      <c r="H19" s="90">
        <v>2</v>
      </c>
      <c r="I19" s="91">
        <v>2</v>
      </c>
      <c r="J19" s="92">
        <v>1</v>
      </c>
      <c r="K19" s="28">
        <v>0</v>
      </c>
      <c r="L19" s="28">
        <v>0</v>
      </c>
      <c r="M19" s="28">
        <v>0</v>
      </c>
      <c r="N19" s="90">
        <v>13</v>
      </c>
      <c r="O19" s="91">
        <v>2</v>
      </c>
      <c r="P19" s="92">
        <v>2</v>
      </c>
      <c r="Q19" s="90">
        <v>18</v>
      </c>
      <c r="R19" s="91">
        <v>8</v>
      </c>
      <c r="S19" s="92">
        <v>0</v>
      </c>
      <c r="T19" s="28">
        <v>0</v>
      </c>
      <c r="U19" s="28">
        <v>0</v>
      </c>
      <c r="V19" s="28">
        <v>0</v>
      </c>
      <c r="W19" s="90">
        <v>7</v>
      </c>
      <c r="X19" s="91">
        <v>6</v>
      </c>
      <c r="Y19" s="92">
        <v>1</v>
      </c>
      <c r="Z19" s="28">
        <v>0</v>
      </c>
      <c r="AA19" s="28">
        <v>0</v>
      </c>
      <c r="AB19" s="28">
        <v>0</v>
      </c>
      <c r="AC19" s="90">
        <v>3</v>
      </c>
      <c r="AD19" s="91">
        <v>1</v>
      </c>
      <c r="AE19" s="92">
        <v>0</v>
      </c>
      <c r="AF19" s="90">
        <v>4</v>
      </c>
      <c r="AG19" s="91">
        <v>1</v>
      </c>
      <c r="AH19" s="92">
        <v>0</v>
      </c>
      <c r="AI19" s="90">
        <v>3</v>
      </c>
      <c r="AJ19" s="91">
        <v>3</v>
      </c>
      <c r="AK19" s="92">
        <v>0</v>
      </c>
      <c r="AL19" s="28">
        <v>0</v>
      </c>
      <c r="AM19" s="28">
        <v>0</v>
      </c>
      <c r="AN19" s="28">
        <v>0</v>
      </c>
      <c r="AO19" s="90">
        <v>17</v>
      </c>
      <c r="AP19" s="91">
        <v>5</v>
      </c>
      <c r="AQ19" s="92">
        <v>3</v>
      </c>
      <c r="AR19" s="28">
        <v>0</v>
      </c>
      <c r="AS19" s="28">
        <v>0</v>
      </c>
      <c r="AT19" s="28">
        <v>0</v>
      </c>
      <c r="AU19" s="90">
        <v>3</v>
      </c>
      <c r="AV19" s="91">
        <v>1</v>
      </c>
      <c r="AW19" s="92">
        <v>1</v>
      </c>
      <c r="AX19" s="30">
        <v>0</v>
      </c>
      <c r="AY19" s="28">
        <v>0</v>
      </c>
      <c r="AZ19" s="31">
        <v>0</v>
      </c>
      <c r="BA19" s="30">
        <v>0</v>
      </c>
      <c r="BB19" s="28">
        <v>0</v>
      </c>
      <c r="BC19" s="31">
        <v>0</v>
      </c>
      <c r="BD19" s="30">
        <v>0</v>
      </c>
      <c r="BE19" s="28">
        <v>0</v>
      </c>
      <c r="BF19" s="31">
        <v>0</v>
      </c>
      <c r="BG19" s="90">
        <v>8</v>
      </c>
      <c r="BH19" s="91">
        <v>0</v>
      </c>
      <c r="BI19" s="92">
        <v>0</v>
      </c>
      <c r="BJ19" s="30">
        <v>0</v>
      </c>
      <c r="BK19" s="28">
        <v>0</v>
      </c>
      <c r="BL19" s="31">
        <v>0</v>
      </c>
      <c r="BM19" s="30">
        <v>0</v>
      </c>
      <c r="BN19" s="28">
        <v>0</v>
      </c>
      <c r="BO19" s="31">
        <v>0</v>
      </c>
      <c r="BP19" s="90">
        <v>10</v>
      </c>
      <c r="BQ19" s="91">
        <v>0</v>
      </c>
      <c r="BR19" s="92">
        <v>0</v>
      </c>
      <c r="BS19" s="90">
        <v>5</v>
      </c>
      <c r="BT19" s="91">
        <v>2</v>
      </c>
      <c r="BU19" s="92">
        <v>0</v>
      </c>
      <c r="BV19" s="28">
        <v>0</v>
      </c>
      <c r="BW19" s="28">
        <v>0</v>
      </c>
      <c r="BX19" s="28">
        <v>0</v>
      </c>
      <c r="BY19" s="90">
        <v>5</v>
      </c>
      <c r="BZ19" s="91">
        <v>2</v>
      </c>
      <c r="CA19" s="92">
        <v>1</v>
      </c>
      <c r="CB19" s="28">
        <v>0</v>
      </c>
      <c r="CC19" s="28">
        <v>0</v>
      </c>
      <c r="CD19" s="28">
        <v>0</v>
      </c>
      <c r="CE19" s="90">
        <v>2</v>
      </c>
      <c r="CF19" s="91">
        <v>0</v>
      </c>
      <c r="CG19" s="92">
        <v>0</v>
      </c>
      <c r="CH19" s="90">
        <v>16</v>
      </c>
      <c r="CI19" s="91">
        <v>7</v>
      </c>
      <c r="CJ19" s="92">
        <v>0</v>
      </c>
      <c r="CK19" s="90">
        <v>1</v>
      </c>
      <c r="CL19" s="91">
        <v>0</v>
      </c>
      <c r="CM19" s="92">
        <v>0</v>
      </c>
      <c r="CN19" s="9"/>
      <c r="CO19" s="84">
        <f t="shared" si="5"/>
        <v>118</v>
      </c>
      <c r="CP19" s="89">
        <f t="shared" si="4"/>
        <v>41</v>
      </c>
      <c r="CQ19" s="95">
        <f t="shared" si="6"/>
        <v>34.745762711864408</v>
      </c>
      <c r="CR19" s="89">
        <f t="shared" si="7"/>
        <v>10</v>
      </c>
      <c r="CS19" s="96">
        <f t="shared" si="8"/>
        <v>8.4745762711864412</v>
      </c>
      <c r="CT19" s="9"/>
      <c r="CU19" s="84">
        <f t="shared" si="9"/>
        <v>41</v>
      </c>
      <c r="CV19" s="85">
        <v>0</v>
      </c>
      <c r="CW19" s="86">
        <v>12</v>
      </c>
      <c r="CX19" s="87">
        <v>29</v>
      </c>
      <c r="CY19" s="80">
        <f t="shared" si="12"/>
        <v>41</v>
      </c>
      <c r="CZ19" s="88">
        <f t="shared" si="10"/>
        <v>10</v>
      </c>
      <c r="DA19" s="85">
        <v>0</v>
      </c>
      <c r="DB19" s="86">
        <v>4</v>
      </c>
      <c r="DC19" s="87">
        <v>6</v>
      </c>
      <c r="DD19" s="80">
        <f t="shared" si="11"/>
        <v>10</v>
      </c>
    </row>
    <row r="20" spans="1:109" ht="24" customHeight="1" thickBot="1" x14ac:dyDescent="0.3">
      <c r="A20" s="94"/>
      <c r="B20" s="22">
        <f t="shared" ref="B20:AG20" si="13">SUM(B4:B19)</f>
        <v>16</v>
      </c>
      <c r="C20" s="23">
        <f>SUM(C4:C19)</f>
        <v>8</v>
      </c>
      <c r="D20" s="24">
        <f t="shared" si="13"/>
        <v>3</v>
      </c>
      <c r="E20" s="28">
        <f t="shared" si="13"/>
        <v>0</v>
      </c>
      <c r="F20" s="28">
        <f t="shared" si="13"/>
        <v>0</v>
      </c>
      <c r="G20" s="28">
        <f t="shared" si="13"/>
        <v>0</v>
      </c>
      <c r="H20" s="22">
        <f>SUM(H4:H19)</f>
        <v>32</v>
      </c>
      <c r="I20" s="23">
        <f t="shared" si="13"/>
        <v>13</v>
      </c>
      <c r="J20" s="24">
        <f t="shared" si="13"/>
        <v>7</v>
      </c>
      <c r="K20" s="28">
        <f t="shared" si="13"/>
        <v>0</v>
      </c>
      <c r="L20" s="28">
        <f t="shared" si="13"/>
        <v>0</v>
      </c>
      <c r="M20" s="28">
        <f t="shared" si="13"/>
        <v>0</v>
      </c>
      <c r="N20" s="22">
        <f>SUM(N4:N19)</f>
        <v>208</v>
      </c>
      <c r="O20" s="23">
        <f t="shared" si="13"/>
        <v>48</v>
      </c>
      <c r="P20" s="24">
        <f t="shared" si="13"/>
        <v>19</v>
      </c>
      <c r="Q20" s="22">
        <f t="shared" si="13"/>
        <v>288</v>
      </c>
      <c r="R20" s="23">
        <f t="shared" si="13"/>
        <v>56</v>
      </c>
      <c r="S20" s="24">
        <f t="shared" si="13"/>
        <v>5</v>
      </c>
      <c r="T20" s="28">
        <f t="shared" si="13"/>
        <v>0</v>
      </c>
      <c r="U20" s="28">
        <f t="shared" si="13"/>
        <v>0</v>
      </c>
      <c r="V20" s="28">
        <f t="shared" si="13"/>
        <v>0</v>
      </c>
      <c r="W20" s="22">
        <f t="shared" si="13"/>
        <v>112</v>
      </c>
      <c r="X20" s="23">
        <f>SUM(X4:X19)</f>
        <v>37</v>
      </c>
      <c r="Y20" s="24">
        <f t="shared" si="13"/>
        <v>11</v>
      </c>
      <c r="Z20" s="28">
        <f t="shared" si="13"/>
        <v>0</v>
      </c>
      <c r="AA20" s="28">
        <f t="shared" si="13"/>
        <v>0</v>
      </c>
      <c r="AB20" s="28">
        <f t="shared" si="13"/>
        <v>0</v>
      </c>
      <c r="AC20" s="22">
        <f t="shared" si="13"/>
        <v>48</v>
      </c>
      <c r="AD20" s="23">
        <f t="shared" si="13"/>
        <v>18</v>
      </c>
      <c r="AE20" s="24">
        <f t="shared" si="13"/>
        <v>7</v>
      </c>
      <c r="AF20" s="22">
        <f t="shared" si="13"/>
        <v>64</v>
      </c>
      <c r="AG20" s="23">
        <f t="shared" si="13"/>
        <v>15</v>
      </c>
      <c r="AH20" s="24">
        <f t="shared" ref="AH20:BM20" si="14">SUM(AH4:AH19)</f>
        <v>4</v>
      </c>
      <c r="AI20" s="22">
        <f t="shared" si="14"/>
        <v>48</v>
      </c>
      <c r="AJ20" s="23">
        <f t="shared" si="14"/>
        <v>13</v>
      </c>
      <c r="AK20" s="24">
        <f t="shared" si="14"/>
        <v>4</v>
      </c>
      <c r="AL20" s="28">
        <f t="shared" si="14"/>
        <v>0</v>
      </c>
      <c r="AM20" s="28">
        <f t="shared" si="14"/>
        <v>0</v>
      </c>
      <c r="AN20" s="28">
        <f t="shared" si="14"/>
        <v>0</v>
      </c>
      <c r="AO20" s="22">
        <f t="shared" si="14"/>
        <v>272</v>
      </c>
      <c r="AP20" s="23">
        <f t="shared" si="14"/>
        <v>50</v>
      </c>
      <c r="AQ20" s="24">
        <f t="shared" si="14"/>
        <v>11</v>
      </c>
      <c r="AR20" s="28">
        <f t="shared" si="14"/>
        <v>0</v>
      </c>
      <c r="AS20" s="28">
        <f t="shared" si="14"/>
        <v>0</v>
      </c>
      <c r="AT20" s="28">
        <f t="shared" si="14"/>
        <v>0</v>
      </c>
      <c r="AU20" s="22">
        <f t="shared" si="14"/>
        <v>48</v>
      </c>
      <c r="AV20" s="23">
        <f t="shared" si="14"/>
        <v>10</v>
      </c>
      <c r="AW20" s="23">
        <f t="shared" si="14"/>
        <v>4</v>
      </c>
      <c r="AX20" s="30">
        <f t="shared" si="14"/>
        <v>0</v>
      </c>
      <c r="AY20" s="28">
        <f t="shared" si="14"/>
        <v>0</v>
      </c>
      <c r="AZ20" s="31">
        <f t="shared" si="14"/>
        <v>0</v>
      </c>
      <c r="BA20" s="30">
        <f t="shared" si="14"/>
        <v>0</v>
      </c>
      <c r="BB20" s="28">
        <f t="shared" si="14"/>
        <v>0</v>
      </c>
      <c r="BC20" s="31">
        <f t="shared" si="14"/>
        <v>0</v>
      </c>
      <c r="BD20" s="30">
        <f t="shared" si="14"/>
        <v>0</v>
      </c>
      <c r="BE20" s="28">
        <f t="shared" si="14"/>
        <v>0</v>
      </c>
      <c r="BF20" s="31">
        <f t="shared" si="14"/>
        <v>0</v>
      </c>
      <c r="BG20" s="23">
        <f t="shared" si="14"/>
        <v>128</v>
      </c>
      <c r="BH20" s="23">
        <f>SUM(BH4:BH19)</f>
        <v>18</v>
      </c>
      <c r="BI20" s="23">
        <f t="shared" si="14"/>
        <v>2</v>
      </c>
      <c r="BJ20" s="30">
        <f t="shared" si="14"/>
        <v>0</v>
      </c>
      <c r="BK20" s="28">
        <f t="shared" si="14"/>
        <v>0</v>
      </c>
      <c r="BL20" s="31">
        <f t="shared" si="14"/>
        <v>0</v>
      </c>
      <c r="BM20" s="30">
        <f t="shared" si="14"/>
        <v>0</v>
      </c>
      <c r="BN20" s="28">
        <f t="shared" ref="BN20:CO20" si="15">SUM(BN4:BN19)</f>
        <v>0</v>
      </c>
      <c r="BO20" s="31">
        <f t="shared" si="15"/>
        <v>0</v>
      </c>
      <c r="BP20" s="23">
        <f t="shared" si="15"/>
        <v>160</v>
      </c>
      <c r="BQ20" s="23">
        <f t="shared" si="15"/>
        <v>29</v>
      </c>
      <c r="BR20" s="24">
        <f t="shared" si="15"/>
        <v>5</v>
      </c>
      <c r="BS20" s="22">
        <f>SUM(BS4:BS19)</f>
        <v>80</v>
      </c>
      <c r="BT20" s="23">
        <f t="shared" si="15"/>
        <v>19</v>
      </c>
      <c r="BU20" s="24">
        <f t="shared" si="15"/>
        <v>4</v>
      </c>
      <c r="BV20" s="28">
        <f t="shared" si="15"/>
        <v>0</v>
      </c>
      <c r="BW20" s="28">
        <f t="shared" si="15"/>
        <v>0</v>
      </c>
      <c r="BX20" s="28">
        <f t="shared" si="15"/>
        <v>0</v>
      </c>
      <c r="BY20" s="22">
        <f t="shared" si="15"/>
        <v>80</v>
      </c>
      <c r="BZ20" s="23">
        <f t="shared" si="15"/>
        <v>19</v>
      </c>
      <c r="CA20" s="24">
        <f t="shared" si="15"/>
        <v>6</v>
      </c>
      <c r="CB20" s="28">
        <f t="shared" si="15"/>
        <v>0</v>
      </c>
      <c r="CC20" s="28">
        <f t="shared" si="15"/>
        <v>0</v>
      </c>
      <c r="CD20" s="28">
        <f t="shared" si="15"/>
        <v>0</v>
      </c>
      <c r="CE20" s="22">
        <f t="shared" si="15"/>
        <v>32</v>
      </c>
      <c r="CF20" s="23">
        <f t="shared" si="15"/>
        <v>4</v>
      </c>
      <c r="CG20" s="24">
        <f t="shared" si="15"/>
        <v>0</v>
      </c>
      <c r="CH20" s="22">
        <f t="shared" si="15"/>
        <v>256</v>
      </c>
      <c r="CI20" s="23">
        <f>SUM(CI4:CI19)</f>
        <v>67</v>
      </c>
      <c r="CJ20" s="24">
        <f t="shared" si="15"/>
        <v>10</v>
      </c>
      <c r="CK20" s="22">
        <f t="shared" si="15"/>
        <v>16</v>
      </c>
      <c r="CL20" s="23">
        <f t="shared" si="15"/>
        <v>6</v>
      </c>
      <c r="CM20" s="24">
        <f t="shared" si="15"/>
        <v>2</v>
      </c>
      <c r="CN20" s="8">
        <f t="shared" si="15"/>
        <v>0</v>
      </c>
      <c r="CO20" s="22">
        <f t="shared" si="15"/>
        <v>1888</v>
      </c>
      <c r="CP20" s="23">
        <f>SUM(CP4:CP19)</f>
        <v>430</v>
      </c>
      <c r="CQ20" s="23"/>
      <c r="CR20" s="23">
        <f>SUM(CR4:CR19)</f>
        <v>104</v>
      </c>
      <c r="CS20" s="24"/>
      <c r="CT20" s="8"/>
      <c r="CU20" s="22">
        <f t="shared" ref="CU20:DC20" si="16">SUM(CU4:CU19)</f>
        <v>430</v>
      </c>
      <c r="CV20" s="23">
        <f>SUM(CV4:CV19)</f>
        <v>22</v>
      </c>
      <c r="CW20" s="23">
        <f t="shared" ref="CW20:CX20" si="17">SUM(CW4:CW19)</f>
        <v>68</v>
      </c>
      <c r="CX20" s="23">
        <f t="shared" si="17"/>
        <v>340</v>
      </c>
      <c r="CY20" s="23">
        <f>SUM(CY4:CY19)</f>
        <v>430</v>
      </c>
      <c r="CZ20" s="23">
        <f t="shared" si="16"/>
        <v>104</v>
      </c>
      <c r="DA20" s="23">
        <f t="shared" si="16"/>
        <v>9</v>
      </c>
      <c r="DB20" s="23">
        <f t="shared" si="16"/>
        <v>46</v>
      </c>
      <c r="DC20" s="23">
        <f t="shared" si="16"/>
        <v>49</v>
      </c>
      <c r="DD20" s="80">
        <f t="shared" si="11"/>
        <v>104</v>
      </c>
    </row>
    <row r="21" spans="1:109" s="33" customFormat="1" ht="39.75" customHeight="1" thickBot="1" x14ac:dyDescent="0.3">
      <c r="A21" s="93"/>
      <c r="B21" s="103" t="s">
        <v>0</v>
      </c>
      <c r="C21" s="104"/>
      <c r="D21" s="105"/>
      <c r="E21" s="103" t="s">
        <v>1</v>
      </c>
      <c r="F21" s="104"/>
      <c r="G21" s="105"/>
      <c r="H21" s="103" t="s">
        <v>2</v>
      </c>
      <c r="I21" s="104"/>
      <c r="J21" s="105"/>
      <c r="K21" s="103" t="s">
        <v>3</v>
      </c>
      <c r="L21" s="104"/>
      <c r="M21" s="105"/>
      <c r="N21" s="103" t="s">
        <v>4</v>
      </c>
      <c r="O21" s="104"/>
      <c r="P21" s="105"/>
      <c r="Q21" s="103" t="s">
        <v>5</v>
      </c>
      <c r="R21" s="104"/>
      <c r="S21" s="105"/>
      <c r="T21" s="103" t="s">
        <v>6</v>
      </c>
      <c r="U21" s="104"/>
      <c r="V21" s="105"/>
      <c r="W21" s="103" t="s">
        <v>7</v>
      </c>
      <c r="X21" s="104"/>
      <c r="Y21" s="105"/>
      <c r="Z21" s="103" t="s">
        <v>8</v>
      </c>
      <c r="AA21" s="104"/>
      <c r="AB21" s="105"/>
      <c r="AC21" s="103" t="s">
        <v>9</v>
      </c>
      <c r="AD21" s="104"/>
      <c r="AE21" s="105"/>
      <c r="AF21" s="103" t="s">
        <v>10</v>
      </c>
      <c r="AG21" s="104"/>
      <c r="AH21" s="105"/>
      <c r="AI21" s="106" t="s">
        <v>11</v>
      </c>
      <c r="AJ21" s="107"/>
      <c r="AK21" s="108"/>
      <c r="AL21" s="103" t="s">
        <v>12</v>
      </c>
      <c r="AM21" s="104"/>
      <c r="AN21" s="105"/>
      <c r="AO21" s="103" t="s">
        <v>13</v>
      </c>
      <c r="AP21" s="104"/>
      <c r="AQ21" s="105"/>
      <c r="AR21" s="103" t="s">
        <v>14</v>
      </c>
      <c r="AS21" s="104"/>
      <c r="AT21" s="105"/>
      <c r="AU21" s="103" t="s">
        <v>15</v>
      </c>
      <c r="AV21" s="104"/>
      <c r="AW21" s="105"/>
      <c r="AX21" s="103" t="s">
        <v>16</v>
      </c>
      <c r="AY21" s="104"/>
      <c r="AZ21" s="105"/>
      <c r="BA21" s="103" t="s">
        <v>17</v>
      </c>
      <c r="BB21" s="104"/>
      <c r="BC21" s="105"/>
      <c r="BD21" s="103" t="s">
        <v>18</v>
      </c>
      <c r="BE21" s="104"/>
      <c r="BF21" s="105"/>
      <c r="BG21" s="103" t="s">
        <v>19</v>
      </c>
      <c r="BH21" s="104"/>
      <c r="BI21" s="105"/>
      <c r="BJ21" s="103" t="s">
        <v>20</v>
      </c>
      <c r="BK21" s="104"/>
      <c r="BL21" s="105"/>
      <c r="BM21" s="103" t="s">
        <v>21</v>
      </c>
      <c r="BN21" s="104"/>
      <c r="BO21" s="105"/>
      <c r="BP21" s="103" t="s">
        <v>22</v>
      </c>
      <c r="BQ21" s="104"/>
      <c r="BR21" s="105"/>
      <c r="BS21" s="103" t="s">
        <v>23</v>
      </c>
      <c r="BT21" s="104"/>
      <c r="BU21" s="105"/>
      <c r="BV21" s="103" t="s">
        <v>24</v>
      </c>
      <c r="BW21" s="104"/>
      <c r="BX21" s="105"/>
      <c r="BY21" s="103" t="s">
        <v>25</v>
      </c>
      <c r="BZ21" s="104"/>
      <c r="CA21" s="105"/>
      <c r="CB21" s="103" t="s">
        <v>26</v>
      </c>
      <c r="CC21" s="104"/>
      <c r="CD21" s="105"/>
      <c r="CE21" s="103" t="s">
        <v>27</v>
      </c>
      <c r="CF21" s="104"/>
      <c r="CG21" s="105"/>
      <c r="CH21" s="103" t="s">
        <v>28</v>
      </c>
      <c r="CI21" s="104"/>
      <c r="CJ21" s="105"/>
      <c r="CK21" s="103" t="s">
        <v>29</v>
      </c>
      <c r="CL21" s="104"/>
      <c r="CM21" s="105"/>
      <c r="CN21" s="32"/>
      <c r="CO21" s="98" t="s">
        <v>58</v>
      </c>
      <c r="CP21" s="99"/>
      <c r="CQ21" s="100"/>
      <c r="CR21" s="100"/>
      <c r="CS21" s="101"/>
      <c r="CT21" s="32"/>
      <c r="CY21" s="1"/>
      <c r="DE21" s="1"/>
    </row>
    <row r="22" spans="1:109" s="40" customFormat="1" ht="27" customHeight="1" x14ac:dyDescent="0.25">
      <c r="A22" s="102" t="s">
        <v>59</v>
      </c>
      <c r="B22" s="34" t="s">
        <v>60</v>
      </c>
      <c r="C22" s="61">
        <v>3</v>
      </c>
      <c r="D22" s="62">
        <v>2</v>
      </c>
      <c r="E22" s="28"/>
      <c r="F22" s="28"/>
      <c r="G22" s="28"/>
      <c r="H22" s="35" t="s">
        <v>60</v>
      </c>
      <c r="I22" s="61">
        <v>3</v>
      </c>
      <c r="J22" s="62">
        <v>0</v>
      </c>
      <c r="K22" s="28"/>
      <c r="L22" s="28"/>
      <c r="M22" s="28"/>
      <c r="N22" s="35" t="s">
        <v>60</v>
      </c>
      <c r="O22" s="61">
        <v>0</v>
      </c>
      <c r="P22" s="62">
        <v>0</v>
      </c>
      <c r="Q22" s="34" t="s">
        <v>60</v>
      </c>
      <c r="R22" s="63">
        <v>0</v>
      </c>
      <c r="S22" s="64">
        <v>0</v>
      </c>
      <c r="T22" s="28"/>
      <c r="U22" s="28"/>
      <c r="V22" s="28"/>
      <c r="W22" s="34" t="s">
        <v>60</v>
      </c>
      <c r="X22" s="63">
        <v>5</v>
      </c>
      <c r="Y22" s="64">
        <v>4</v>
      </c>
      <c r="Z22" s="28"/>
      <c r="AA22" s="28"/>
      <c r="AB22" s="28"/>
      <c r="AC22" s="34" t="s">
        <v>60</v>
      </c>
      <c r="AD22" s="63">
        <v>1</v>
      </c>
      <c r="AE22" s="64">
        <v>0</v>
      </c>
      <c r="AF22" s="34" t="s">
        <v>60</v>
      </c>
      <c r="AG22" s="63">
        <v>0</v>
      </c>
      <c r="AH22" s="64">
        <v>0</v>
      </c>
      <c r="AI22" s="34" t="s">
        <v>60</v>
      </c>
      <c r="AJ22" s="63">
        <v>1</v>
      </c>
      <c r="AK22" s="64">
        <v>0</v>
      </c>
      <c r="AL22" s="28"/>
      <c r="AM22" s="28"/>
      <c r="AN22" s="28"/>
      <c r="AO22" s="34" t="s">
        <v>60</v>
      </c>
      <c r="AP22" s="63">
        <v>2</v>
      </c>
      <c r="AQ22" s="64">
        <v>1</v>
      </c>
      <c r="AR22" s="28"/>
      <c r="AS22" s="28"/>
      <c r="AT22" s="28"/>
      <c r="AU22" s="34" t="s">
        <v>60</v>
      </c>
      <c r="AV22" s="63">
        <v>0</v>
      </c>
      <c r="AW22" s="64">
        <v>0</v>
      </c>
      <c r="AX22" s="28"/>
      <c r="AY22" s="28"/>
      <c r="AZ22" s="28"/>
      <c r="BA22" s="28"/>
      <c r="BB22" s="28"/>
      <c r="BC22" s="28"/>
      <c r="BD22" s="28"/>
      <c r="BE22" s="28"/>
      <c r="BF22" s="28"/>
      <c r="BG22" s="34" t="s">
        <v>60</v>
      </c>
      <c r="BH22" s="63">
        <v>0</v>
      </c>
      <c r="BI22" s="64">
        <v>0</v>
      </c>
      <c r="BJ22" s="28"/>
      <c r="BK22" s="28"/>
      <c r="BL22" s="28"/>
      <c r="BM22" s="28"/>
      <c r="BN22" s="28"/>
      <c r="BO22" s="28"/>
      <c r="BP22" s="34" t="s">
        <v>60</v>
      </c>
      <c r="BQ22" s="63">
        <v>4</v>
      </c>
      <c r="BR22" s="64">
        <v>1</v>
      </c>
      <c r="BS22" s="34" t="s">
        <v>60</v>
      </c>
      <c r="BT22" s="63">
        <v>2</v>
      </c>
      <c r="BU22" s="64">
        <v>1</v>
      </c>
      <c r="BV22" s="28"/>
      <c r="BW22" s="28"/>
      <c r="BX22" s="28"/>
      <c r="BY22" s="34" t="s">
        <v>60</v>
      </c>
      <c r="BZ22" s="63">
        <v>0</v>
      </c>
      <c r="CA22" s="64">
        <v>0</v>
      </c>
      <c r="CB22" s="28"/>
      <c r="CC22" s="28"/>
      <c r="CD22" s="28"/>
      <c r="CE22" s="34" t="s">
        <v>60</v>
      </c>
      <c r="CF22" s="63">
        <v>0</v>
      </c>
      <c r="CG22" s="64">
        <v>0</v>
      </c>
      <c r="CH22" s="34" t="s">
        <v>60</v>
      </c>
      <c r="CI22" s="63">
        <v>1</v>
      </c>
      <c r="CJ22" s="64">
        <v>0</v>
      </c>
      <c r="CK22" s="34" t="s">
        <v>60</v>
      </c>
      <c r="CL22" s="63">
        <v>0</v>
      </c>
      <c r="CM22" s="64">
        <v>0</v>
      </c>
      <c r="CN22" s="32"/>
      <c r="CO22" s="36">
        <f>SUM(CL22,CI22,CF22,CC22,BZ22,BW22,BT22,BQ22,BN22,BK22,BH22,BE22,BB22,AY22,AV22,AS22,AP22,AM22,AJ22,AG22,AD22,AA22,X22,U22,R22,O22,L22,I22,F22,C22)</f>
        <v>22</v>
      </c>
      <c r="CP22" s="37">
        <f>140*100/709</f>
        <v>19.746121297602258</v>
      </c>
      <c r="CQ22" s="38" t="s">
        <v>61</v>
      </c>
      <c r="CR22" s="36">
        <f>SUM(CM22,CJ22,CG22,CD22,CA22,BX22,BU22,BR22,BO22,BL22,BI22,BF22,BC22,AZ22,AW22,AT22,AQ22,AN22,AK22,AH22,AE22,AB22,Y22,V22,S22,P22,M22,J22,G22,D22)</f>
        <v>9</v>
      </c>
      <c r="CS22" s="39">
        <f>76*100/288</f>
        <v>26.388888888888889</v>
      </c>
      <c r="CT22" s="32"/>
    </row>
    <row r="23" spans="1:109" s="40" customFormat="1" ht="27" customHeight="1" x14ac:dyDescent="0.25">
      <c r="A23" s="102"/>
      <c r="B23" s="34" t="s">
        <v>62</v>
      </c>
      <c r="C23" s="41">
        <v>0</v>
      </c>
      <c r="D23" s="42">
        <v>0</v>
      </c>
      <c r="E23" s="28"/>
      <c r="F23" s="28"/>
      <c r="G23" s="28"/>
      <c r="H23" s="35" t="s">
        <v>62</v>
      </c>
      <c r="I23" s="41">
        <v>7</v>
      </c>
      <c r="J23" s="42">
        <v>4</v>
      </c>
      <c r="K23" s="28"/>
      <c r="L23" s="28"/>
      <c r="M23" s="28"/>
      <c r="N23" s="35" t="s">
        <v>62</v>
      </c>
      <c r="O23" s="41">
        <v>9</v>
      </c>
      <c r="P23" s="42">
        <v>16</v>
      </c>
      <c r="Q23" s="34" t="s">
        <v>62</v>
      </c>
      <c r="R23" s="43">
        <v>5</v>
      </c>
      <c r="S23" s="44">
        <v>2</v>
      </c>
      <c r="T23" s="28"/>
      <c r="U23" s="28"/>
      <c r="V23" s="28"/>
      <c r="W23" s="34" t="s">
        <v>62</v>
      </c>
      <c r="X23" s="43">
        <v>6</v>
      </c>
      <c r="Y23" s="44">
        <v>5</v>
      </c>
      <c r="Z23" s="28"/>
      <c r="AA23" s="28"/>
      <c r="AB23" s="28"/>
      <c r="AC23" s="34" t="s">
        <v>62</v>
      </c>
      <c r="AD23" s="43">
        <v>1</v>
      </c>
      <c r="AE23" s="44">
        <v>0</v>
      </c>
      <c r="AF23" s="34" t="s">
        <v>62</v>
      </c>
      <c r="AG23" s="43">
        <v>6</v>
      </c>
      <c r="AH23" s="44">
        <v>4</v>
      </c>
      <c r="AI23" s="34" t="s">
        <v>62</v>
      </c>
      <c r="AJ23" s="43">
        <v>3</v>
      </c>
      <c r="AK23" s="44">
        <v>2</v>
      </c>
      <c r="AL23" s="28"/>
      <c r="AM23" s="28"/>
      <c r="AN23" s="28"/>
      <c r="AO23" s="34" t="s">
        <v>62</v>
      </c>
      <c r="AP23" s="43">
        <v>8</v>
      </c>
      <c r="AQ23" s="44">
        <v>5</v>
      </c>
      <c r="AR23" s="28"/>
      <c r="AS23" s="28"/>
      <c r="AT23" s="28"/>
      <c r="AU23" s="34" t="s">
        <v>62</v>
      </c>
      <c r="AV23" s="43">
        <v>0</v>
      </c>
      <c r="AW23" s="44">
        <v>0</v>
      </c>
      <c r="AX23" s="28"/>
      <c r="AY23" s="28"/>
      <c r="AZ23" s="28"/>
      <c r="BA23" s="28"/>
      <c r="BB23" s="28"/>
      <c r="BC23" s="28"/>
      <c r="BD23" s="28"/>
      <c r="BE23" s="28"/>
      <c r="BF23" s="28"/>
      <c r="BG23" s="34" t="s">
        <v>62</v>
      </c>
      <c r="BH23" s="43">
        <v>2</v>
      </c>
      <c r="BI23" s="44">
        <v>0</v>
      </c>
      <c r="BJ23" s="28"/>
      <c r="BK23" s="28"/>
      <c r="BL23" s="28"/>
      <c r="BM23" s="28"/>
      <c r="BN23" s="28"/>
      <c r="BO23" s="28"/>
      <c r="BP23" s="34" t="s">
        <v>62</v>
      </c>
      <c r="BQ23" s="43">
        <v>0</v>
      </c>
      <c r="BR23" s="44">
        <v>1</v>
      </c>
      <c r="BS23" s="34" t="s">
        <v>62</v>
      </c>
      <c r="BT23" s="43">
        <v>7</v>
      </c>
      <c r="BU23" s="44">
        <v>3</v>
      </c>
      <c r="BV23" s="28"/>
      <c r="BW23" s="28"/>
      <c r="BX23" s="28"/>
      <c r="BY23" s="34" t="s">
        <v>62</v>
      </c>
      <c r="BZ23" s="43">
        <v>4</v>
      </c>
      <c r="CA23" s="44">
        <v>2</v>
      </c>
      <c r="CB23" s="28"/>
      <c r="CC23" s="28"/>
      <c r="CD23" s="28"/>
      <c r="CE23" s="34" t="s">
        <v>62</v>
      </c>
      <c r="CF23" s="43">
        <v>0</v>
      </c>
      <c r="CG23" s="44">
        <v>0</v>
      </c>
      <c r="CH23" s="34" t="s">
        <v>62</v>
      </c>
      <c r="CI23" s="43">
        <v>7</v>
      </c>
      <c r="CJ23" s="44">
        <v>0</v>
      </c>
      <c r="CK23" s="34" t="s">
        <v>62</v>
      </c>
      <c r="CL23" s="43">
        <v>3</v>
      </c>
      <c r="CM23" s="44">
        <v>2</v>
      </c>
      <c r="CN23" s="32"/>
      <c r="CO23" s="45">
        <f t="shared" ref="CO23:CO24" si="18">SUM(CL23,CI23,CF23,CC23,BZ23,BW23,BT23,BQ23,BN23,BK23,BH23,BE23,BB23,AY23,AV23,AS23,AP23,AM23,AJ23,AG23,AD23,AA23,X23,U23,R23,O23,L23,I23,F23,C23)</f>
        <v>68</v>
      </c>
      <c r="CP23" s="39">
        <f>226*100/709</f>
        <v>31.875881523272213</v>
      </c>
      <c r="CQ23" s="38" t="s">
        <v>63</v>
      </c>
      <c r="CR23" s="45">
        <f t="shared" ref="CR23:CR24" si="19">SUM(CM23,CJ23,CG23,CD23,CA23,BX23,BU23,BR23,BO23,BL23,BI23,BF23,BC23,AZ23,AW23,AT23,AQ23,AN23,AK23,AH23,AE23,AB23,Y23,V23,S23,P23,M23,J23,G23,D23)</f>
        <v>46</v>
      </c>
      <c r="CS23" s="39">
        <f>151*100/288</f>
        <v>52.430555555555557</v>
      </c>
      <c r="CT23" s="32"/>
    </row>
    <row r="24" spans="1:109" s="40" customFormat="1" ht="27" customHeight="1" thickBot="1" x14ac:dyDescent="0.3">
      <c r="A24" s="102"/>
      <c r="B24" s="46" t="s">
        <v>64</v>
      </c>
      <c r="C24" s="47">
        <v>5</v>
      </c>
      <c r="D24" s="48">
        <v>1</v>
      </c>
      <c r="E24" s="28"/>
      <c r="F24" s="28"/>
      <c r="G24" s="28"/>
      <c r="H24" s="49" t="s">
        <v>64</v>
      </c>
      <c r="I24" s="47">
        <v>3</v>
      </c>
      <c r="J24" s="48">
        <v>3</v>
      </c>
      <c r="K24" s="28"/>
      <c r="L24" s="28"/>
      <c r="M24" s="28"/>
      <c r="N24" s="49" t="s">
        <v>64</v>
      </c>
      <c r="O24" s="47">
        <v>39</v>
      </c>
      <c r="P24" s="48">
        <v>3</v>
      </c>
      <c r="Q24" s="46" t="s">
        <v>64</v>
      </c>
      <c r="R24" s="50">
        <v>51</v>
      </c>
      <c r="S24" s="51">
        <v>3</v>
      </c>
      <c r="T24" s="28"/>
      <c r="U24" s="28"/>
      <c r="V24" s="28"/>
      <c r="W24" s="46" t="s">
        <v>64</v>
      </c>
      <c r="X24" s="50">
        <v>26</v>
      </c>
      <c r="Y24" s="51">
        <v>2</v>
      </c>
      <c r="Z24" s="28"/>
      <c r="AA24" s="28"/>
      <c r="AB24" s="28"/>
      <c r="AC24" s="46" t="s">
        <v>64</v>
      </c>
      <c r="AD24" s="50">
        <v>16</v>
      </c>
      <c r="AE24" s="51">
        <v>7</v>
      </c>
      <c r="AF24" s="46" t="s">
        <v>64</v>
      </c>
      <c r="AG24" s="50">
        <v>9</v>
      </c>
      <c r="AH24" s="51">
        <v>0</v>
      </c>
      <c r="AI24" s="46" t="s">
        <v>64</v>
      </c>
      <c r="AJ24" s="50">
        <v>9</v>
      </c>
      <c r="AK24" s="51">
        <v>2</v>
      </c>
      <c r="AL24" s="28"/>
      <c r="AM24" s="28"/>
      <c r="AN24" s="28"/>
      <c r="AO24" s="46" t="s">
        <v>64</v>
      </c>
      <c r="AP24" s="50">
        <v>40</v>
      </c>
      <c r="AQ24" s="51">
        <v>5</v>
      </c>
      <c r="AR24" s="28"/>
      <c r="AS24" s="28"/>
      <c r="AT24" s="28"/>
      <c r="AU24" s="46" t="s">
        <v>64</v>
      </c>
      <c r="AV24" s="50">
        <v>10</v>
      </c>
      <c r="AW24" s="51">
        <v>4</v>
      </c>
      <c r="AX24" s="28"/>
      <c r="AY24" s="28"/>
      <c r="AZ24" s="28"/>
      <c r="BA24" s="28"/>
      <c r="BB24" s="28"/>
      <c r="BC24" s="28"/>
      <c r="BD24" s="28"/>
      <c r="BE24" s="28"/>
      <c r="BF24" s="28"/>
      <c r="BG24" s="46" t="s">
        <v>64</v>
      </c>
      <c r="BH24" s="50">
        <v>16</v>
      </c>
      <c r="BI24" s="51">
        <v>2</v>
      </c>
      <c r="BJ24" s="28"/>
      <c r="BK24" s="28"/>
      <c r="BL24" s="28"/>
      <c r="BM24" s="28"/>
      <c r="BN24" s="28"/>
      <c r="BO24" s="28"/>
      <c r="BP24" s="46" t="s">
        <v>64</v>
      </c>
      <c r="BQ24" s="50">
        <v>25</v>
      </c>
      <c r="BR24" s="51">
        <v>3</v>
      </c>
      <c r="BS24" s="46" t="s">
        <v>64</v>
      </c>
      <c r="BT24" s="50">
        <v>10</v>
      </c>
      <c r="BU24" s="51">
        <v>0</v>
      </c>
      <c r="BV24" s="28"/>
      <c r="BW24" s="28"/>
      <c r="BX24" s="28"/>
      <c r="BY24" s="46" t="s">
        <v>64</v>
      </c>
      <c r="BZ24" s="50">
        <v>15</v>
      </c>
      <c r="CA24" s="51">
        <v>4</v>
      </c>
      <c r="CB24" s="28"/>
      <c r="CC24" s="28"/>
      <c r="CD24" s="28"/>
      <c r="CE24" s="46" t="s">
        <v>64</v>
      </c>
      <c r="CF24" s="50">
        <v>4</v>
      </c>
      <c r="CG24" s="51">
        <v>0</v>
      </c>
      <c r="CH24" s="46" t="s">
        <v>64</v>
      </c>
      <c r="CI24" s="50">
        <v>59</v>
      </c>
      <c r="CJ24" s="51">
        <v>10</v>
      </c>
      <c r="CK24" s="46" t="s">
        <v>64</v>
      </c>
      <c r="CL24" s="50">
        <v>3</v>
      </c>
      <c r="CM24" s="51">
        <v>0</v>
      </c>
      <c r="CN24" s="32"/>
      <c r="CO24" s="52">
        <f t="shared" si="18"/>
        <v>340</v>
      </c>
      <c r="CP24" s="39">
        <f>343*100/709</f>
        <v>48.377997179125529</v>
      </c>
      <c r="CQ24" s="38" t="s">
        <v>65</v>
      </c>
      <c r="CR24" s="52">
        <f t="shared" si="19"/>
        <v>49</v>
      </c>
      <c r="CS24" s="39">
        <f>61*100/288</f>
        <v>21.180555555555557</v>
      </c>
      <c r="CT24" s="32"/>
    </row>
    <row r="25" spans="1:109" s="57" customFormat="1" ht="24" customHeight="1" thickBot="1" x14ac:dyDescent="0.3">
      <c r="A25" s="53" t="s">
        <v>66</v>
      </c>
      <c r="B25" s="18">
        <f>B20</f>
        <v>16</v>
      </c>
      <c r="C25" s="12">
        <f>SUM(C22:C24)</f>
        <v>8</v>
      </c>
      <c r="D25" s="19">
        <f>SUM(D22:D24)</f>
        <v>3</v>
      </c>
      <c r="E25" s="28"/>
      <c r="F25" s="28"/>
      <c r="G25" s="28"/>
      <c r="H25" s="18">
        <f>SUM(H4:H19)</f>
        <v>32</v>
      </c>
      <c r="I25" s="12">
        <f>SUM(I22:I24)</f>
        <v>13</v>
      </c>
      <c r="J25" s="19">
        <f>SUM(J22:J24)</f>
        <v>7</v>
      </c>
      <c r="K25" s="28"/>
      <c r="L25" s="28"/>
      <c r="M25" s="28"/>
      <c r="N25" s="18">
        <v>208</v>
      </c>
      <c r="O25" s="12">
        <f>SUM(O22:O24)</f>
        <v>48</v>
      </c>
      <c r="P25" s="19">
        <f>SUM(P22:P24)</f>
        <v>19</v>
      </c>
      <c r="Q25" s="18">
        <v>288</v>
      </c>
      <c r="R25" s="12">
        <f>SUM(R22:R24)</f>
        <v>56</v>
      </c>
      <c r="S25" s="19">
        <f>SUM(S22:S24)</f>
        <v>5</v>
      </c>
      <c r="T25" s="28"/>
      <c r="U25" s="28"/>
      <c r="V25" s="28"/>
      <c r="W25" s="18">
        <v>112</v>
      </c>
      <c r="X25" s="12">
        <f>SUM(X22:X24)</f>
        <v>37</v>
      </c>
      <c r="Y25" s="19">
        <f>SUM(Y22:Y24)</f>
        <v>11</v>
      </c>
      <c r="Z25" s="28"/>
      <c r="AA25" s="28"/>
      <c r="AB25" s="28"/>
      <c r="AC25" s="18">
        <f>SUM(AC4:AC19)</f>
        <v>48</v>
      </c>
      <c r="AD25" s="12">
        <f>SUM(AD22:AD24)</f>
        <v>18</v>
      </c>
      <c r="AE25" s="19">
        <f>SUM(AE22:AE24)</f>
        <v>7</v>
      </c>
      <c r="AF25" s="18">
        <f>SUM(AF4:AF19)</f>
        <v>64</v>
      </c>
      <c r="AG25" s="12">
        <f>SUM(AG22:AG24)</f>
        <v>15</v>
      </c>
      <c r="AH25" s="19">
        <f>SUM(AH22:AH24)</f>
        <v>4</v>
      </c>
      <c r="AI25" s="18">
        <f>SUM(AI4:AI19)</f>
        <v>48</v>
      </c>
      <c r="AJ25" s="12">
        <f>SUM(AJ22:AJ24)</f>
        <v>13</v>
      </c>
      <c r="AK25" s="19">
        <f>SUM(AK22:AK24)</f>
        <v>4</v>
      </c>
      <c r="AL25" s="28"/>
      <c r="AM25" s="28"/>
      <c r="AN25" s="28"/>
      <c r="AO25" s="18">
        <f>SUM(AO4:AO19)</f>
        <v>272</v>
      </c>
      <c r="AP25" s="12">
        <f>SUM(AP22:AP24)</f>
        <v>50</v>
      </c>
      <c r="AQ25" s="19">
        <f>SUM(AQ22:AQ24)</f>
        <v>11</v>
      </c>
      <c r="AR25" s="28"/>
      <c r="AS25" s="28"/>
      <c r="AT25" s="28"/>
      <c r="AU25" s="18">
        <f>SUM(AU4:AU19)</f>
        <v>48</v>
      </c>
      <c r="AV25" s="12">
        <f>SUM(AV22:AV24)</f>
        <v>10</v>
      </c>
      <c r="AW25" s="19">
        <f>SUM(AW22:AW24)</f>
        <v>4</v>
      </c>
      <c r="AX25" s="28"/>
      <c r="AY25" s="28"/>
      <c r="AZ25" s="28"/>
      <c r="BA25" s="28"/>
      <c r="BB25" s="28"/>
      <c r="BC25" s="28"/>
      <c r="BD25" s="28"/>
      <c r="BE25" s="28"/>
      <c r="BF25" s="28"/>
      <c r="BG25" s="18">
        <f>SUM(BG4:BG19)</f>
        <v>128</v>
      </c>
      <c r="BH25" s="12">
        <f>SUM(BH22:BH24)</f>
        <v>18</v>
      </c>
      <c r="BI25" s="19">
        <f>SUM(BI22:BI24)</f>
        <v>2</v>
      </c>
      <c r="BJ25" s="28"/>
      <c r="BK25" s="28"/>
      <c r="BL25" s="28"/>
      <c r="BM25" s="28"/>
      <c r="BN25" s="28"/>
      <c r="BO25" s="28"/>
      <c r="BP25" s="18">
        <f>SUM(BP4:BP19)</f>
        <v>160</v>
      </c>
      <c r="BQ25" s="12">
        <f>SUM(BQ22:BQ24)</f>
        <v>29</v>
      </c>
      <c r="BR25" s="19">
        <f>SUM(BR22:BR24)</f>
        <v>5</v>
      </c>
      <c r="BS25" s="18">
        <v>80</v>
      </c>
      <c r="BT25" s="12">
        <f>SUM(BT22:BT24)</f>
        <v>19</v>
      </c>
      <c r="BU25" s="19">
        <f>SUM(BU22:BU24)</f>
        <v>4</v>
      </c>
      <c r="BV25" s="28"/>
      <c r="BW25" s="28"/>
      <c r="BX25" s="28"/>
      <c r="BY25" s="18">
        <f>SUM(BY4:BY19)</f>
        <v>80</v>
      </c>
      <c r="BZ25" s="12">
        <f>SUM(BZ22:BZ24)</f>
        <v>19</v>
      </c>
      <c r="CA25" s="19">
        <f>SUM(CA22:CA24)</f>
        <v>6</v>
      </c>
      <c r="CB25" s="28"/>
      <c r="CC25" s="28"/>
      <c r="CD25" s="28"/>
      <c r="CE25" s="18">
        <f>SUM(CE4:CE19)</f>
        <v>32</v>
      </c>
      <c r="CF25" s="12">
        <f>SUM(CF22:CF24)</f>
        <v>4</v>
      </c>
      <c r="CG25" s="19">
        <f>SUM(CG22:CG24)</f>
        <v>0</v>
      </c>
      <c r="CH25" s="18">
        <f>SUM(CH4:CH19)</f>
        <v>256</v>
      </c>
      <c r="CI25" s="12">
        <f>SUM(CI22:CI24)</f>
        <v>67</v>
      </c>
      <c r="CJ25" s="19">
        <f>SUM(CJ22:CJ24)</f>
        <v>10</v>
      </c>
      <c r="CK25" s="18">
        <f>SUM(CK4:CK19)</f>
        <v>16</v>
      </c>
      <c r="CL25" s="12">
        <f>SUM(CL22:CL24)</f>
        <v>6</v>
      </c>
      <c r="CM25" s="19">
        <f>SUM(CM22:CM24)</f>
        <v>2</v>
      </c>
      <c r="CN25" s="32"/>
      <c r="CO25" s="54">
        <f>SUM(CO22:CO24)</f>
        <v>430</v>
      </c>
      <c r="CP25" s="55">
        <f>SUM(CP22:CP24)</f>
        <v>100</v>
      </c>
      <c r="CQ25" s="56" t="s">
        <v>67</v>
      </c>
      <c r="CR25" s="54">
        <f>SUM(CR22:CR24)</f>
        <v>104</v>
      </c>
      <c r="CS25" s="55">
        <f>SUM(CS22:CS24)</f>
        <v>100</v>
      </c>
    </row>
    <row r="26" spans="1:109" s="60" customFormat="1" ht="29.25" customHeight="1" thickBot="1" x14ac:dyDescent="0.3">
      <c r="A26" s="27" t="s">
        <v>68</v>
      </c>
      <c r="B26" s="27">
        <v>100</v>
      </c>
      <c r="C26" s="58">
        <f>C25*B26/B25</f>
        <v>50</v>
      </c>
      <c r="D26" s="59">
        <f>D25*C26/C25</f>
        <v>18.75</v>
      </c>
      <c r="E26" s="28"/>
      <c r="F26" s="28"/>
      <c r="G26" s="28"/>
      <c r="H26" s="27">
        <v>100</v>
      </c>
      <c r="I26" s="58">
        <f>I25*H26/H25</f>
        <v>40.625</v>
      </c>
      <c r="J26" s="59">
        <f>J25*I26/I25</f>
        <v>21.875</v>
      </c>
      <c r="K26" s="28"/>
      <c r="L26" s="28"/>
      <c r="M26" s="28"/>
      <c r="N26" s="27">
        <v>100</v>
      </c>
      <c r="O26" s="58">
        <f>O25*N26/N25</f>
        <v>23.076923076923077</v>
      </c>
      <c r="P26" s="59">
        <f>P25*O26/O25</f>
        <v>9.134615384615385</v>
      </c>
      <c r="Q26" s="27">
        <v>100</v>
      </c>
      <c r="R26" s="58">
        <f>R25*Q26/Q25</f>
        <v>19.444444444444443</v>
      </c>
      <c r="S26" s="59">
        <f>S25*R26/R25</f>
        <v>1.7361111111111109</v>
      </c>
      <c r="T26" s="28"/>
      <c r="U26" s="28"/>
      <c r="V26" s="28"/>
      <c r="W26" s="27">
        <v>100</v>
      </c>
      <c r="X26" s="58">
        <f>X25*W26/W25</f>
        <v>33.035714285714285</v>
      </c>
      <c r="Y26" s="59">
        <f>Y25*X26/X25</f>
        <v>9.8214285714285712</v>
      </c>
      <c r="Z26" s="28"/>
      <c r="AA26" s="28"/>
      <c r="AB26" s="28"/>
      <c r="AC26" s="27">
        <v>100</v>
      </c>
      <c r="AD26" s="58">
        <f>AD25*AC26/AC25</f>
        <v>37.5</v>
      </c>
      <c r="AE26" s="59">
        <f>AE25*AD26/AD25</f>
        <v>14.583333333333334</v>
      </c>
      <c r="AF26" s="27">
        <v>100</v>
      </c>
      <c r="AG26" s="58">
        <f>AG25*AF26/AF25</f>
        <v>23.4375</v>
      </c>
      <c r="AH26" s="59">
        <f>AH25*AG26/AG25</f>
        <v>6.25</v>
      </c>
      <c r="AI26" s="27">
        <v>100</v>
      </c>
      <c r="AJ26" s="58">
        <f>AJ25*AI26/AI25</f>
        <v>27.083333333333332</v>
      </c>
      <c r="AK26" s="59">
        <f>AK25*AJ26/AJ25</f>
        <v>8.3333333333333321</v>
      </c>
      <c r="AL26" s="28"/>
      <c r="AM26" s="28"/>
      <c r="AN26" s="28"/>
      <c r="AO26" s="27">
        <v>100</v>
      </c>
      <c r="AP26" s="58">
        <f>AP25*AO26/AO25</f>
        <v>18.382352941176471</v>
      </c>
      <c r="AQ26" s="59">
        <f>AQ25*AP26/AP25</f>
        <v>4.0441176470588234</v>
      </c>
      <c r="AR26" s="28"/>
      <c r="AS26" s="28"/>
      <c r="AT26" s="28"/>
      <c r="AU26" s="27">
        <v>100</v>
      </c>
      <c r="AV26" s="58">
        <f>AV25*AU26/AU25</f>
        <v>20.833333333333332</v>
      </c>
      <c r="AW26" s="59">
        <f>AW25*AV26/AV25</f>
        <v>8.3333333333333321</v>
      </c>
      <c r="AX26" s="28"/>
      <c r="AY26" s="28"/>
      <c r="AZ26" s="28"/>
      <c r="BA26" s="28"/>
      <c r="BB26" s="28"/>
      <c r="BC26" s="28"/>
      <c r="BD26" s="28"/>
      <c r="BE26" s="28"/>
      <c r="BF26" s="28"/>
      <c r="BG26" s="27">
        <v>100</v>
      </c>
      <c r="BH26" s="58">
        <f>BH25*BG26/BG25</f>
        <v>14.0625</v>
      </c>
      <c r="BI26" s="59">
        <f>BI25*BH26/BH25</f>
        <v>1.5625</v>
      </c>
      <c r="BJ26" s="28"/>
      <c r="BK26" s="28"/>
      <c r="BL26" s="28"/>
      <c r="BM26" s="28"/>
      <c r="BN26" s="28"/>
      <c r="BO26" s="28"/>
      <c r="BP26" s="27">
        <v>100</v>
      </c>
      <c r="BQ26" s="58">
        <f>BQ25*BP26/BP25</f>
        <v>18.125</v>
      </c>
      <c r="BR26" s="59">
        <f>BR25*BQ26/BQ25</f>
        <v>3.125</v>
      </c>
      <c r="BS26" s="27">
        <v>100</v>
      </c>
      <c r="BT26" s="58">
        <f>BT25*BS26/BS25</f>
        <v>23.75</v>
      </c>
      <c r="BU26" s="59">
        <f>BU25*BT26/BT25</f>
        <v>5</v>
      </c>
      <c r="BV26" s="28"/>
      <c r="BW26" s="28"/>
      <c r="BX26" s="28"/>
      <c r="BY26" s="27">
        <v>100</v>
      </c>
      <c r="BZ26" s="58">
        <f>BZ25*BY26/BY25</f>
        <v>23.75</v>
      </c>
      <c r="CA26" s="59">
        <f>CA25*BZ26/BZ25</f>
        <v>7.5</v>
      </c>
      <c r="CB26" s="28"/>
      <c r="CC26" s="28"/>
      <c r="CD26" s="28"/>
      <c r="CE26" s="27">
        <v>100</v>
      </c>
      <c r="CF26" s="58">
        <f>CF25*CE26/CE25</f>
        <v>12.5</v>
      </c>
      <c r="CG26" s="59">
        <f>CG25*CF26/CF25</f>
        <v>0</v>
      </c>
      <c r="CH26" s="27">
        <v>100</v>
      </c>
      <c r="CI26" s="58">
        <f>CI25*CH26/CH25</f>
        <v>26.171875</v>
      </c>
      <c r="CJ26" s="59">
        <f>CJ25*CI26/CI25</f>
        <v>3.90625</v>
      </c>
      <c r="CK26" s="27">
        <v>100</v>
      </c>
      <c r="CL26" s="58">
        <f>CL25*CK26/CK25</f>
        <v>37.5</v>
      </c>
      <c r="CM26" s="59">
        <f>CM25*CL26/CL25</f>
        <v>12.5</v>
      </c>
    </row>
    <row r="27" spans="1:109" ht="24" customHeight="1" x14ac:dyDescent="0.25"/>
    <row r="28" spans="1:109" ht="24" customHeight="1" x14ac:dyDescent="0.25"/>
    <row r="29" spans="1:109" ht="24" customHeight="1" x14ac:dyDescent="0.25"/>
    <row r="30" spans="1:109" ht="24" customHeight="1" x14ac:dyDescent="0.25"/>
    <row r="31" spans="1:109" ht="24" customHeight="1" x14ac:dyDescent="0.25"/>
    <row r="32" spans="1:109" ht="24" customHeight="1" x14ac:dyDescent="0.25"/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</sheetData>
  <mergeCells count="70">
    <mergeCell ref="CO1:CS1"/>
    <mergeCell ref="CN1:CN2"/>
    <mergeCell ref="CT1:CT2"/>
    <mergeCell ref="CZ1:DD1"/>
    <mergeCell ref="DA2:DC2"/>
    <mergeCell ref="CB1:CD1"/>
    <mergeCell ref="CE1:CG1"/>
    <mergeCell ref="CH1:CJ1"/>
    <mergeCell ref="CK1:CM1"/>
    <mergeCell ref="AF1:AH1"/>
    <mergeCell ref="AI1:AK1"/>
    <mergeCell ref="AL1:AN1"/>
    <mergeCell ref="AO1:AQ1"/>
    <mergeCell ref="AR1:AT1"/>
    <mergeCell ref="AU1:AW1"/>
    <mergeCell ref="Z1:AB1"/>
    <mergeCell ref="AC1:AE1"/>
    <mergeCell ref="B1:D1"/>
    <mergeCell ref="E1:G1"/>
    <mergeCell ref="H1:J1"/>
    <mergeCell ref="K1:M1"/>
    <mergeCell ref="N1:P1"/>
    <mergeCell ref="A1:A3"/>
    <mergeCell ref="CU1:CY1"/>
    <mergeCell ref="CV2:CX2"/>
    <mergeCell ref="BM1:BO1"/>
    <mergeCell ref="BP1:BR1"/>
    <mergeCell ref="BS1:BU1"/>
    <mergeCell ref="BV1:BX1"/>
    <mergeCell ref="BY1:CA1"/>
    <mergeCell ref="AX1:AZ1"/>
    <mergeCell ref="BA1:BC1"/>
    <mergeCell ref="BD1:BF1"/>
    <mergeCell ref="BG1:BI1"/>
    <mergeCell ref="BJ1:BL1"/>
    <mergeCell ref="Q1:S1"/>
    <mergeCell ref="T1:V1"/>
    <mergeCell ref="W1:Y1"/>
    <mergeCell ref="B21:D21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BG21:BI21"/>
    <mergeCell ref="AF21:AH21"/>
    <mergeCell ref="AI21:AK21"/>
    <mergeCell ref="AL21:AN21"/>
    <mergeCell ref="AO21:AQ21"/>
    <mergeCell ref="AR21:AT21"/>
    <mergeCell ref="CO21:CS21"/>
    <mergeCell ref="A22:A24"/>
    <mergeCell ref="BY21:CA21"/>
    <mergeCell ref="CB21:CD21"/>
    <mergeCell ref="CE21:CG21"/>
    <mergeCell ref="CH21:CJ21"/>
    <mergeCell ref="CK21:CM21"/>
    <mergeCell ref="BJ21:BL21"/>
    <mergeCell ref="BM21:BO21"/>
    <mergeCell ref="BP21:BR21"/>
    <mergeCell ref="BS21:BU21"/>
    <mergeCell ref="BV21:BX21"/>
    <mergeCell ref="AU21:AW21"/>
    <mergeCell ref="AX21:AZ21"/>
    <mergeCell ref="BA21:BC21"/>
    <mergeCell ref="BD21:BF21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M. Macro Del.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2019-05-31T19:29:33Z</dcterms:modified>
  <cp:category/>
  <cp:contentStatus/>
</cp:coreProperties>
</file>